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codeName="ThisWorkbook" defaultThemeVersion="124226"/>
  <mc:AlternateContent xmlns:mc="http://schemas.openxmlformats.org/markup-compatibility/2006">
    <mc:Choice Requires="x15">
      <x15ac:absPath xmlns:x15ac="http://schemas.microsoft.com/office/spreadsheetml/2010/11/ac" url="https://changephoenix-my.sharepoint.com/personal/corinne_gerard_changephoenix_onmicrosoft_com/Documents/Documents/Interop/PM/"/>
    </mc:Choice>
  </mc:AlternateContent>
  <xr:revisionPtr revIDLastSave="8" documentId="8_{201640A3-9AF0-462C-B47A-204285124A07}" xr6:coauthVersionLast="47" xr6:coauthVersionMax="47" xr10:uidLastSave="{FBCBB434-B28B-4D51-A011-FDA081D5D520}"/>
  <bookViews>
    <workbookView xWindow="-108" yWindow="-108" windowWidth="23256" windowHeight="12576" tabRatio="768" firstSheet="4" activeTab="4" xr2:uid="{00000000-000D-0000-FFFF-FFFF00000000}"/>
  </bookViews>
  <sheets>
    <sheet name="Légende" sheetId="20" state="hidden" r:id="rId1"/>
    <sheet name="Règles de nommage" sheetId="23" state="hidden" r:id="rId2"/>
    <sheet name="Synthèse" sheetId="43" r:id="rId3"/>
    <sheet name=" Dictionnaire données" sheetId="77" r:id="rId4"/>
    <sheet name="IPE_V3.3" sheetId="56" r:id="rId5"/>
    <sheet name="Cmd_PB" sheetId="64" r:id="rId6"/>
    <sheet name="AR_Cmd_PB" sheetId="65" r:id="rId7"/>
    <sheet name="CR_Cmd_PB" sheetId="66" r:id="rId8"/>
    <sheet name="Annulation_PB" sheetId="67" r:id="rId9"/>
    <sheet name="AR_Annulation_PB" sheetId="68" r:id="rId10"/>
    <sheet name="Cmd_ExtU_PM" sheetId="72" r:id="rId11"/>
    <sheet name="AR_Cmd_ExtU_PM" sheetId="73" r:id="rId12"/>
    <sheet name="CR_Cmd_ExtU_PM" sheetId="74" r:id="rId13"/>
    <sheet name="CR_MAD_Pm_V3.3" sheetId="63" r:id="rId14"/>
    <sheet name="DeltaIPE3.3" sheetId="58" r:id="rId15"/>
    <sheet name="CPN_V3.3" sheetId="57" r:id="rId16"/>
    <sheet name="DeltaCPN_V3.3" sheetId="59" r:id="rId17"/>
    <sheet name="Cmd_Info_Pm_V3.3" sheetId="45" r:id="rId18"/>
    <sheet name="AR_Cmd_Info_Pm_V3.3" sheetId="46" r:id="rId19"/>
    <sheet name="AR MAD PM V3.3" sheetId="48" r:id="rId20"/>
    <sheet name="Notif_Interv_Prev_V3.3" sheetId="50" r:id="rId21"/>
    <sheet name="CR_InfoSyndic_V3.3" sheetId="51" r:id="rId22"/>
    <sheet name="Notif_Adduction_V3.3" sheetId="52" r:id="rId23"/>
    <sheet name="CR_NotifAdduction_V3.3" sheetId="53" r:id="rId24"/>
    <sheet name="Cmd_AnnRes_Pm_V3.3" sheetId="54" r:id="rId25"/>
    <sheet name="CR_Annulation_Pm_V3.3" sheetId="55" r:id="rId26"/>
  </sheets>
  <externalReferences>
    <externalReference r:id="rId27"/>
  </externalReferences>
  <definedNames>
    <definedName name="_xlnm._FilterDatabase" localSheetId="13" hidden="1">'CR_MAD_Pm_V3.3'!$C$1:$C$171</definedName>
    <definedName name="_xlnm._FilterDatabase" localSheetId="14" hidden="1">DeltaIPE3.3!$A$1:$D$1</definedName>
    <definedName name="_xlnm._FilterDatabase" localSheetId="4" hidden="1">IPE_V3.3!$A$1:$A$116</definedName>
    <definedName name="_Toc242269508" localSheetId="1">'Règles de nommage'!$A$1</definedName>
    <definedName name="bis" localSheetId="8">#REF!</definedName>
    <definedName name="bis" localSheetId="9">#REF!</definedName>
    <definedName name="bis" localSheetId="15">#REF!</definedName>
    <definedName name="bis" localSheetId="13">#REF!</definedName>
    <definedName name="bis" localSheetId="16">#REF!</definedName>
    <definedName name="bis" localSheetId="14">#REF!</definedName>
    <definedName name="bis" localSheetId="4">#REF!</definedName>
    <definedName name="bis">#REF!</definedName>
    <definedName name="ccc" localSheetId="8">#REF!</definedName>
    <definedName name="ccc" localSheetId="9">#REF!</definedName>
    <definedName name="ccc">#REF!</definedName>
    <definedName name="I" localSheetId="8">#REF!</definedName>
    <definedName name="I" localSheetId="9">#REF!</definedName>
    <definedName name="I" localSheetId="13">#REF!</definedName>
    <definedName name="I">#REF!</definedName>
    <definedName name="ii" localSheetId="8">#REF!</definedName>
    <definedName name="ii" localSheetId="9">#REF!</definedName>
    <definedName name="ii" localSheetId="13">#REF!</definedName>
    <definedName name="ii">#REF!</definedName>
    <definedName name="In" localSheetId="8">#REF!</definedName>
    <definedName name="In" localSheetId="9">#REF!</definedName>
    <definedName name="In" localSheetId="13">#REF!</definedName>
    <definedName name="In">#REF!</definedName>
    <definedName name="Int" localSheetId="8">#REF!</definedName>
    <definedName name="Int" localSheetId="9">#REF!</definedName>
    <definedName name="Int" localSheetId="13">#REF!</definedName>
    <definedName name="Int">#REF!</definedName>
    <definedName name="Interop" localSheetId="8">#REF!</definedName>
    <definedName name="Interop" localSheetId="19">#REF!</definedName>
    <definedName name="Interop" localSheetId="9">#REF!</definedName>
    <definedName name="Interop" localSheetId="18">#REF!</definedName>
    <definedName name="Interop" localSheetId="24">#REF!</definedName>
    <definedName name="Interop" localSheetId="17">#REF!</definedName>
    <definedName name="Interop" localSheetId="15">#REF!</definedName>
    <definedName name="Interop" localSheetId="25">#REF!</definedName>
    <definedName name="Interop" localSheetId="21">#REF!</definedName>
    <definedName name="Interop" localSheetId="13">#REF!</definedName>
    <definedName name="Interop" localSheetId="23">#REF!</definedName>
    <definedName name="Interop" localSheetId="16">#REF!</definedName>
    <definedName name="Interop" localSheetId="14">#REF!</definedName>
    <definedName name="Interop" localSheetId="4">#REF!</definedName>
    <definedName name="Interop" localSheetId="22">#REF!</definedName>
    <definedName name="Interop" localSheetId="20">#REF!</definedName>
    <definedName name="Interop" localSheetId="2">#REF!</definedName>
    <definedName name="Interop">#REF!</definedName>
    <definedName name="PRDM" localSheetId="8">#REF!</definedName>
    <definedName name="PRDM" localSheetId="9">#REF!</definedName>
    <definedName name="PRDM" localSheetId="13">#REF!</definedName>
    <definedName name="PRDM">#REF!</definedName>
    <definedName name="_xlnm.Print_Area" localSheetId="13">'CR_MAD_Pm_V3.3'!$A$1:$D$149</definedName>
    <definedName name="_xlnm.Print_Area" localSheetId="0">Légende!$A:$C</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218" i="77" l="1"/>
  <c r="Z218" i="77"/>
  <c r="Y218" i="77"/>
  <c r="X218" i="77"/>
  <c r="W218" i="77"/>
  <c r="V218" i="77"/>
  <c r="U218" i="77"/>
  <c r="T218" i="77"/>
  <c r="S218" i="77"/>
  <c r="R218" i="77"/>
  <c r="Q218" i="77"/>
  <c r="P218" i="77"/>
  <c r="O218" i="77"/>
  <c r="N218" i="77"/>
  <c r="M218" i="77"/>
  <c r="L218" i="77"/>
  <c r="K218" i="77"/>
  <c r="J218" i="77"/>
  <c r="I218" i="77"/>
  <c r="H218" i="77"/>
  <c r="G218" i="77"/>
  <c r="F218" i="77"/>
  <c r="E218" i="77"/>
  <c r="D218" i="77"/>
  <c r="AA217" i="77"/>
  <c r="Z217" i="77"/>
  <c r="Y217" i="77"/>
  <c r="X217" i="77"/>
  <c r="W217" i="77"/>
  <c r="V217" i="77"/>
  <c r="U217" i="77"/>
  <c r="T217" i="77"/>
  <c r="S217" i="77"/>
  <c r="R217" i="77"/>
  <c r="Q217" i="77"/>
  <c r="P217" i="77"/>
  <c r="O217" i="77"/>
  <c r="N217" i="77"/>
  <c r="M217" i="77"/>
  <c r="L217" i="77"/>
  <c r="K217" i="77"/>
  <c r="J217" i="77"/>
  <c r="I217" i="77"/>
  <c r="H217" i="77"/>
  <c r="G217" i="77"/>
  <c r="F217" i="77"/>
  <c r="E217" i="77"/>
  <c r="D217" i="77"/>
  <c r="AA216" i="77"/>
  <c r="Z216" i="77"/>
  <c r="Y216" i="77"/>
  <c r="X216" i="77"/>
  <c r="W216" i="77"/>
  <c r="V216" i="77"/>
  <c r="U216" i="77"/>
  <c r="T216" i="77"/>
  <c r="S216" i="77"/>
  <c r="R216" i="77"/>
  <c r="Q216" i="77"/>
  <c r="P216" i="77"/>
  <c r="O216" i="77"/>
  <c r="N216" i="77"/>
  <c r="M216" i="77"/>
  <c r="L216" i="77"/>
  <c r="K216" i="77"/>
  <c r="J216" i="77"/>
  <c r="I216" i="77"/>
  <c r="H216" i="77"/>
  <c r="G216" i="77"/>
  <c r="F216" i="77"/>
  <c r="E216" i="77"/>
  <c r="D216" i="77"/>
  <c r="AA215" i="77"/>
  <c r="Z215" i="77"/>
  <c r="Y215" i="77"/>
  <c r="X215" i="77"/>
  <c r="W215" i="77"/>
  <c r="V215" i="77"/>
  <c r="U215" i="77"/>
  <c r="T215" i="77"/>
  <c r="S215" i="77"/>
  <c r="R215" i="77"/>
  <c r="Q215" i="77"/>
  <c r="P215" i="77"/>
  <c r="O215" i="77"/>
  <c r="N215" i="77"/>
  <c r="M215" i="77"/>
  <c r="L215" i="77"/>
  <c r="K215" i="77"/>
  <c r="J215" i="77"/>
  <c r="I215" i="77"/>
  <c r="H215" i="77"/>
  <c r="G215" i="77"/>
  <c r="F215" i="77"/>
  <c r="E215" i="77"/>
  <c r="D215" i="77"/>
  <c r="AA214" i="77"/>
  <c r="Z214" i="77"/>
  <c r="Y214" i="77"/>
  <c r="X214" i="77"/>
  <c r="W214" i="77"/>
  <c r="V214" i="77"/>
  <c r="U214" i="77"/>
  <c r="T214" i="77"/>
  <c r="S214" i="77"/>
  <c r="R214" i="77"/>
  <c r="Q214" i="77"/>
  <c r="P214" i="77"/>
  <c r="O214" i="77"/>
  <c r="N214" i="77"/>
  <c r="M214" i="77"/>
  <c r="L214" i="77"/>
  <c r="K214" i="77"/>
  <c r="J214" i="77"/>
  <c r="I214" i="77"/>
  <c r="H214" i="77"/>
  <c r="G214" i="77"/>
  <c r="F214" i="77"/>
  <c r="E214" i="77"/>
  <c r="D214" i="77"/>
  <c r="AA213" i="77"/>
  <c r="Z213" i="77"/>
  <c r="Y213" i="77"/>
  <c r="X213" i="77"/>
  <c r="W213" i="77"/>
  <c r="V213" i="77"/>
  <c r="U213" i="77"/>
  <c r="T213" i="77"/>
  <c r="S213" i="77"/>
  <c r="R213" i="77"/>
  <c r="Q213" i="77"/>
  <c r="P213" i="77"/>
  <c r="O213" i="77"/>
  <c r="N213" i="77"/>
  <c r="M213" i="77"/>
  <c r="L213" i="77"/>
  <c r="K213" i="77"/>
  <c r="J213" i="77"/>
  <c r="I213" i="77"/>
  <c r="H213" i="77"/>
  <c r="G213" i="77"/>
  <c r="F213" i="77"/>
  <c r="E213" i="77"/>
  <c r="D213" i="77"/>
  <c r="AA212" i="77"/>
  <c r="Z212" i="77"/>
  <c r="Y212" i="77"/>
  <c r="X212" i="77"/>
  <c r="W212" i="77"/>
  <c r="V212" i="77"/>
  <c r="U212" i="77"/>
  <c r="T212" i="77"/>
  <c r="S212" i="77"/>
  <c r="R212" i="77"/>
  <c r="Q212" i="77"/>
  <c r="P212" i="77"/>
  <c r="O212" i="77"/>
  <c r="N212" i="77"/>
  <c r="M212" i="77"/>
  <c r="L212" i="77"/>
  <c r="K212" i="77"/>
  <c r="J212" i="77"/>
  <c r="I212" i="77"/>
  <c r="H212" i="77"/>
  <c r="G212" i="77"/>
  <c r="F212" i="77"/>
  <c r="E212" i="77"/>
  <c r="D212" i="77"/>
  <c r="AA211" i="77"/>
  <c r="Z211" i="77"/>
  <c r="Y211" i="77"/>
  <c r="X211" i="77"/>
  <c r="W211" i="77"/>
  <c r="V211" i="77"/>
  <c r="U211" i="77"/>
  <c r="T211" i="77"/>
  <c r="S211" i="77"/>
  <c r="R211" i="77"/>
  <c r="Q211" i="77"/>
  <c r="P211" i="77"/>
  <c r="O211" i="77"/>
  <c r="N211" i="77"/>
  <c r="M211" i="77"/>
  <c r="L211" i="77"/>
  <c r="K211" i="77"/>
  <c r="J211" i="77"/>
  <c r="I211" i="77"/>
  <c r="H211" i="77"/>
  <c r="G211" i="77"/>
  <c r="F211" i="77"/>
  <c r="E211" i="77"/>
  <c r="D211" i="77"/>
  <c r="AA210" i="77"/>
  <c r="Z210" i="77"/>
  <c r="Y210" i="77"/>
  <c r="X210" i="77"/>
  <c r="W210" i="77"/>
  <c r="V210" i="77"/>
  <c r="U210" i="77"/>
  <c r="T210" i="77"/>
  <c r="S210" i="77"/>
  <c r="R210" i="77"/>
  <c r="Q210" i="77"/>
  <c r="P210" i="77"/>
  <c r="O210" i="77"/>
  <c r="N210" i="77"/>
  <c r="M210" i="77"/>
  <c r="L210" i="77"/>
  <c r="K210" i="77"/>
  <c r="J210" i="77"/>
  <c r="I210" i="77"/>
  <c r="H210" i="77"/>
  <c r="G210" i="77"/>
  <c r="F210" i="77"/>
  <c r="E210" i="77"/>
  <c r="D210" i="77"/>
  <c r="AA209" i="77"/>
  <c r="Z209" i="77"/>
  <c r="Y209" i="77"/>
  <c r="X209" i="77"/>
  <c r="W209" i="77"/>
  <c r="V209" i="77"/>
  <c r="U209" i="77"/>
  <c r="T209" i="77"/>
  <c r="S209" i="77"/>
  <c r="R209" i="77"/>
  <c r="Q209" i="77"/>
  <c r="P209" i="77"/>
  <c r="O209" i="77"/>
  <c r="N209" i="77"/>
  <c r="M209" i="77"/>
  <c r="L209" i="77"/>
  <c r="K209" i="77"/>
  <c r="J209" i="77"/>
  <c r="I209" i="77"/>
  <c r="H209" i="77"/>
  <c r="G209" i="77"/>
  <c r="F209" i="77"/>
  <c r="E209" i="77"/>
  <c r="D209" i="77"/>
  <c r="AA208" i="77"/>
  <c r="Z208" i="77"/>
  <c r="Y208" i="77"/>
  <c r="X208" i="77"/>
  <c r="W208" i="77"/>
  <c r="V208" i="77"/>
  <c r="U208" i="77"/>
  <c r="T208" i="77"/>
  <c r="S208" i="77"/>
  <c r="R208" i="77"/>
  <c r="Q208" i="77"/>
  <c r="P208" i="77"/>
  <c r="O208" i="77"/>
  <c r="N208" i="77"/>
  <c r="M208" i="77"/>
  <c r="L208" i="77"/>
  <c r="K208" i="77"/>
  <c r="J208" i="77"/>
  <c r="I208" i="77"/>
  <c r="H208" i="77"/>
  <c r="G208" i="77"/>
  <c r="F208" i="77"/>
  <c r="E208" i="77"/>
  <c r="D208" i="77"/>
  <c r="AA207" i="77"/>
  <c r="Z207" i="77"/>
  <c r="Y207" i="77"/>
  <c r="X207" i="77"/>
  <c r="W207" i="77"/>
  <c r="V207" i="77"/>
  <c r="U207" i="77"/>
  <c r="T207" i="77"/>
  <c r="S207" i="77"/>
  <c r="R207" i="77"/>
  <c r="Q207" i="77"/>
  <c r="P207" i="77"/>
  <c r="O207" i="77"/>
  <c r="N207" i="77"/>
  <c r="M207" i="77"/>
  <c r="L207" i="77"/>
  <c r="K207" i="77"/>
  <c r="J207" i="77"/>
  <c r="I207" i="77"/>
  <c r="H207" i="77"/>
  <c r="G207" i="77"/>
  <c r="F207" i="77"/>
  <c r="E207" i="77"/>
  <c r="D207" i="77"/>
  <c r="AA206" i="77"/>
  <c r="Z206" i="77"/>
  <c r="Y206" i="77"/>
  <c r="X206" i="77"/>
  <c r="W206" i="77"/>
  <c r="V206" i="77"/>
  <c r="U206" i="77"/>
  <c r="T206" i="77"/>
  <c r="S206" i="77"/>
  <c r="R206" i="77"/>
  <c r="Q206" i="77"/>
  <c r="P206" i="77"/>
  <c r="O206" i="77"/>
  <c r="N206" i="77"/>
  <c r="M206" i="77"/>
  <c r="L206" i="77"/>
  <c r="K206" i="77"/>
  <c r="J206" i="77"/>
  <c r="I206" i="77"/>
  <c r="H206" i="77"/>
  <c r="G206" i="77"/>
  <c r="F206" i="77"/>
  <c r="E206" i="77"/>
  <c r="D206" i="77"/>
  <c r="AA205" i="77"/>
  <c r="Z205" i="77"/>
  <c r="Y205" i="77"/>
  <c r="X205" i="77"/>
  <c r="W205" i="77"/>
  <c r="V205" i="77"/>
  <c r="U205" i="77"/>
  <c r="T205" i="77"/>
  <c r="S205" i="77"/>
  <c r="R205" i="77"/>
  <c r="Q205" i="77"/>
  <c r="P205" i="77"/>
  <c r="O205" i="77"/>
  <c r="N205" i="77"/>
  <c r="M205" i="77"/>
  <c r="L205" i="77"/>
  <c r="K205" i="77"/>
  <c r="J205" i="77"/>
  <c r="I205" i="77"/>
  <c r="H205" i="77"/>
  <c r="G205" i="77"/>
  <c r="F205" i="77"/>
  <c r="E205" i="77"/>
  <c r="D205" i="77"/>
  <c r="AA204" i="77"/>
  <c r="Z204" i="77"/>
  <c r="Y204" i="77"/>
  <c r="X204" i="77"/>
  <c r="W204" i="77"/>
  <c r="V204" i="77"/>
  <c r="U204" i="77"/>
  <c r="T204" i="77"/>
  <c r="S204" i="77"/>
  <c r="R204" i="77"/>
  <c r="Q204" i="77"/>
  <c r="P204" i="77"/>
  <c r="O204" i="77"/>
  <c r="N204" i="77"/>
  <c r="M204" i="77"/>
  <c r="L204" i="77"/>
  <c r="K204" i="77"/>
  <c r="J204" i="77"/>
  <c r="I204" i="77"/>
  <c r="H204" i="77"/>
  <c r="G204" i="77"/>
  <c r="F204" i="77"/>
  <c r="E204" i="77"/>
  <c r="D204" i="77"/>
  <c r="AA203" i="77"/>
  <c r="Z203" i="77"/>
  <c r="Y203" i="77"/>
  <c r="X203" i="77"/>
  <c r="W203" i="77"/>
  <c r="V203" i="77"/>
  <c r="U203" i="77"/>
  <c r="T203" i="77"/>
  <c r="S203" i="77"/>
  <c r="R203" i="77"/>
  <c r="Q203" i="77"/>
  <c r="P203" i="77"/>
  <c r="O203" i="77"/>
  <c r="N203" i="77"/>
  <c r="M203" i="77"/>
  <c r="L203" i="77"/>
  <c r="K203" i="77"/>
  <c r="J203" i="77"/>
  <c r="I203" i="77"/>
  <c r="H203" i="77"/>
  <c r="G203" i="77"/>
  <c r="F203" i="77"/>
  <c r="E203" i="77"/>
  <c r="D203" i="77"/>
  <c r="AA202" i="77"/>
  <c r="Z202" i="77"/>
  <c r="Y202" i="77"/>
  <c r="X202" i="77"/>
  <c r="W202" i="77"/>
  <c r="V202" i="77"/>
  <c r="U202" i="77"/>
  <c r="T202" i="77"/>
  <c r="S202" i="77"/>
  <c r="R202" i="77"/>
  <c r="Q202" i="77"/>
  <c r="P202" i="77"/>
  <c r="O202" i="77"/>
  <c r="N202" i="77"/>
  <c r="M202" i="77"/>
  <c r="L202" i="77"/>
  <c r="K202" i="77"/>
  <c r="J202" i="77"/>
  <c r="I202" i="77"/>
  <c r="H202" i="77"/>
  <c r="G202" i="77"/>
  <c r="F202" i="77"/>
  <c r="E202" i="77"/>
  <c r="D202" i="77"/>
  <c r="AA201" i="77"/>
  <c r="Z201" i="77"/>
  <c r="Y201" i="77"/>
  <c r="X201" i="77"/>
  <c r="W201" i="77"/>
  <c r="V201" i="77"/>
  <c r="U201" i="77"/>
  <c r="T201" i="77"/>
  <c r="S201" i="77"/>
  <c r="R201" i="77"/>
  <c r="Q201" i="77"/>
  <c r="P201" i="77"/>
  <c r="O201" i="77"/>
  <c r="N201" i="77"/>
  <c r="M201" i="77"/>
  <c r="L201" i="77"/>
  <c r="K201" i="77"/>
  <c r="J201" i="77"/>
  <c r="I201" i="77"/>
  <c r="H201" i="77"/>
  <c r="G201" i="77"/>
  <c r="F201" i="77"/>
  <c r="E201" i="77"/>
  <c r="D201" i="77"/>
  <c r="AA200" i="77"/>
  <c r="Z200" i="77"/>
  <c r="Y200" i="77"/>
  <c r="X200" i="77"/>
  <c r="W200" i="77"/>
  <c r="V200" i="77"/>
  <c r="U200" i="77"/>
  <c r="T200" i="77"/>
  <c r="S200" i="77"/>
  <c r="R200" i="77"/>
  <c r="Q200" i="77"/>
  <c r="P200" i="77"/>
  <c r="O200" i="77"/>
  <c r="N200" i="77"/>
  <c r="M200" i="77"/>
  <c r="L200" i="77"/>
  <c r="K200" i="77"/>
  <c r="J200" i="77"/>
  <c r="I200" i="77"/>
  <c r="H200" i="77"/>
  <c r="G200" i="77"/>
  <c r="F200" i="77"/>
  <c r="E200" i="77"/>
  <c r="D200" i="77"/>
  <c r="AA199" i="77"/>
  <c r="Z199" i="77"/>
  <c r="Y199" i="77"/>
  <c r="X199" i="77"/>
  <c r="W199" i="77"/>
  <c r="V199" i="77"/>
  <c r="U199" i="77"/>
  <c r="T199" i="77"/>
  <c r="S199" i="77"/>
  <c r="R199" i="77"/>
  <c r="Q199" i="77"/>
  <c r="P199" i="77"/>
  <c r="O199" i="77"/>
  <c r="N199" i="77"/>
  <c r="M199" i="77"/>
  <c r="L199" i="77"/>
  <c r="K199" i="77"/>
  <c r="J199" i="77"/>
  <c r="I199" i="77"/>
  <c r="H199" i="77"/>
  <c r="G199" i="77"/>
  <c r="F199" i="77"/>
  <c r="E199" i="77"/>
  <c r="D199" i="77"/>
  <c r="AA198" i="77"/>
  <c r="Z198" i="77"/>
  <c r="Y198" i="77"/>
  <c r="X198" i="77"/>
  <c r="W198" i="77"/>
  <c r="V198" i="77"/>
  <c r="U198" i="77"/>
  <c r="T198" i="77"/>
  <c r="S198" i="77"/>
  <c r="R198" i="77"/>
  <c r="Q198" i="77"/>
  <c r="P198" i="77"/>
  <c r="O198" i="77"/>
  <c r="N198" i="77"/>
  <c r="M198" i="77"/>
  <c r="L198" i="77"/>
  <c r="K198" i="77"/>
  <c r="J198" i="77"/>
  <c r="I198" i="77"/>
  <c r="H198" i="77"/>
  <c r="G198" i="77"/>
  <c r="F198" i="77"/>
  <c r="E198" i="77"/>
  <c r="D198" i="77"/>
  <c r="AA197" i="77"/>
  <c r="Z197" i="77"/>
  <c r="Y197" i="77"/>
  <c r="X197" i="77"/>
  <c r="W197" i="77"/>
  <c r="V197" i="77"/>
  <c r="U197" i="77"/>
  <c r="T197" i="77"/>
  <c r="S197" i="77"/>
  <c r="R197" i="77"/>
  <c r="Q197" i="77"/>
  <c r="P197" i="77"/>
  <c r="O197" i="77"/>
  <c r="N197" i="77"/>
  <c r="M197" i="77"/>
  <c r="L197" i="77"/>
  <c r="K197" i="77"/>
  <c r="J197" i="77"/>
  <c r="I197" i="77"/>
  <c r="H197" i="77"/>
  <c r="G197" i="77"/>
  <c r="F197" i="77"/>
  <c r="E197" i="77"/>
  <c r="D197" i="77"/>
  <c r="AA196" i="77"/>
  <c r="Z196" i="77"/>
  <c r="Y196" i="77"/>
  <c r="X196" i="77"/>
  <c r="W196" i="77"/>
  <c r="V196" i="77"/>
  <c r="U196" i="77"/>
  <c r="T196" i="77"/>
  <c r="S196" i="77"/>
  <c r="R196" i="77"/>
  <c r="Q196" i="77"/>
  <c r="P196" i="77"/>
  <c r="O196" i="77"/>
  <c r="N196" i="77"/>
  <c r="M196" i="77"/>
  <c r="L196" i="77"/>
  <c r="K196" i="77"/>
  <c r="J196" i="77"/>
  <c r="I196" i="77"/>
  <c r="H196" i="77"/>
  <c r="G196" i="77"/>
  <c r="F196" i="77"/>
  <c r="E196" i="77"/>
  <c r="D196" i="77"/>
  <c r="AA195" i="77"/>
  <c r="Z195" i="77"/>
  <c r="Y195" i="77"/>
  <c r="X195" i="77"/>
  <c r="W195" i="77"/>
  <c r="V195" i="77"/>
  <c r="U195" i="77"/>
  <c r="T195" i="77"/>
  <c r="S195" i="77"/>
  <c r="R195" i="77"/>
  <c r="Q195" i="77"/>
  <c r="P195" i="77"/>
  <c r="O195" i="77"/>
  <c r="N195" i="77"/>
  <c r="M195" i="77"/>
  <c r="L195" i="77"/>
  <c r="K195" i="77"/>
  <c r="J195" i="77"/>
  <c r="I195" i="77"/>
  <c r="H195" i="77"/>
  <c r="G195" i="77"/>
  <c r="F195" i="77"/>
  <c r="E195" i="77"/>
  <c r="D195" i="77"/>
  <c r="AA194" i="77"/>
  <c r="Z194" i="77"/>
  <c r="Y194" i="77"/>
  <c r="X194" i="77"/>
  <c r="W194" i="77"/>
  <c r="V194" i="77"/>
  <c r="U194" i="77"/>
  <c r="T194" i="77"/>
  <c r="S194" i="77"/>
  <c r="R194" i="77"/>
  <c r="Q194" i="77"/>
  <c r="P194" i="77"/>
  <c r="O194" i="77"/>
  <c r="N194" i="77"/>
  <c r="M194" i="77"/>
  <c r="L194" i="77"/>
  <c r="K194" i="77"/>
  <c r="J194" i="77"/>
  <c r="I194" i="77"/>
  <c r="H194" i="77"/>
  <c r="G194" i="77"/>
  <c r="F194" i="77"/>
  <c r="E194" i="77"/>
  <c r="D194" i="77"/>
  <c r="AA193" i="77"/>
  <c r="Z193" i="77"/>
  <c r="Y193" i="77"/>
  <c r="X193" i="77"/>
  <c r="W193" i="77"/>
  <c r="V193" i="77"/>
  <c r="U193" i="77"/>
  <c r="T193" i="77"/>
  <c r="S193" i="77"/>
  <c r="R193" i="77"/>
  <c r="Q193" i="77"/>
  <c r="P193" i="77"/>
  <c r="O193" i="77"/>
  <c r="N193" i="77"/>
  <c r="M193" i="77"/>
  <c r="L193" i="77"/>
  <c r="K193" i="77"/>
  <c r="J193" i="77"/>
  <c r="I193" i="77"/>
  <c r="H193" i="77"/>
  <c r="G193" i="77"/>
  <c r="F193" i="77"/>
  <c r="E193" i="77"/>
  <c r="D193" i="77"/>
  <c r="AA192" i="77"/>
  <c r="Z192" i="77"/>
  <c r="Y192" i="77"/>
  <c r="X192" i="77"/>
  <c r="W192" i="77"/>
  <c r="V192" i="77"/>
  <c r="U192" i="77"/>
  <c r="T192" i="77"/>
  <c r="S192" i="77"/>
  <c r="R192" i="77"/>
  <c r="Q192" i="77"/>
  <c r="P192" i="77"/>
  <c r="O192" i="77"/>
  <c r="N192" i="77"/>
  <c r="M192" i="77"/>
  <c r="L192" i="77"/>
  <c r="K192" i="77"/>
  <c r="J192" i="77"/>
  <c r="I192" i="77"/>
  <c r="H192" i="77"/>
  <c r="G192" i="77"/>
  <c r="F192" i="77"/>
  <c r="E192" i="77"/>
  <c r="D192" i="77"/>
  <c r="AA191" i="77"/>
  <c r="Z191" i="77"/>
  <c r="Y191" i="77"/>
  <c r="X191" i="77"/>
  <c r="W191" i="77"/>
  <c r="V191" i="77"/>
  <c r="U191" i="77"/>
  <c r="T191" i="77"/>
  <c r="S191" i="77"/>
  <c r="R191" i="77"/>
  <c r="Q191" i="77"/>
  <c r="P191" i="77"/>
  <c r="O191" i="77"/>
  <c r="N191" i="77"/>
  <c r="M191" i="77"/>
  <c r="L191" i="77"/>
  <c r="K191" i="77"/>
  <c r="J191" i="77"/>
  <c r="I191" i="77"/>
  <c r="H191" i="77"/>
  <c r="G191" i="77"/>
  <c r="F191" i="77"/>
  <c r="E191" i="77"/>
  <c r="D191" i="77"/>
  <c r="AA190" i="77"/>
  <c r="Z190" i="77"/>
  <c r="Y190" i="77"/>
  <c r="X190" i="77"/>
  <c r="W190" i="77"/>
  <c r="V190" i="77"/>
  <c r="U190" i="77"/>
  <c r="T190" i="77"/>
  <c r="S190" i="77"/>
  <c r="R190" i="77"/>
  <c r="Q190" i="77"/>
  <c r="P190" i="77"/>
  <c r="O190" i="77"/>
  <c r="N190" i="77"/>
  <c r="M190" i="77"/>
  <c r="L190" i="77"/>
  <c r="K190" i="77"/>
  <c r="J190" i="77"/>
  <c r="I190" i="77"/>
  <c r="H190" i="77"/>
  <c r="G190" i="77"/>
  <c r="F190" i="77"/>
  <c r="E190" i="77"/>
  <c r="D190" i="77"/>
  <c r="AA189" i="77"/>
  <c r="Z189" i="77"/>
  <c r="Y189" i="77"/>
  <c r="X189" i="77"/>
  <c r="W189" i="77"/>
  <c r="V189" i="77"/>
  <c r="U189" i="77"/>
  <c r="T189" i="77"/>
  <c r="S189" i="77"/>
  <c r="R189" i="77"/>
  <c r="Q189" i="77"/>
  <c r="P189" i="77"/>
  <c r="O189" i="77"/>
  <c r="N189" i="77"/>
  <c r="M189" i="77"/>
  <c r="L189" i="77"/>
  <c r="K189" i="77"/>
  <c r="J189" i="77"/>
  <c r="I189" i="77"/>
  <c r="H189" i="77"/>
  <c r="G189" i="77"/>
  <c r="F189" i="77"/>
  <c r="E189" i="77"/>
  <c r="D189" i="77"/>
  <c r="AA188" i="77"/>
  <c r="Z188" i="77"/>
  <c r="Y188" i="77"/>
  <c r="X188" i="77"/>
  <c r="W188" i="77"/>
  <c r="V188" i="77"/>
  <c r="U188" i="77"/>
  <c r="T188" i="77"/>
  <c r="S188" i="77"/>
  <c r="R188" i="77"/>
  <c r="Q188" i="77"/>
  <c r="P188" i="77"/>
  <c r="O188" i="77"/>
  <c r="N188" i="77"/>
  <c r="M188" i="77"/>
  <c r="L188" i="77"/>
  <c r="K188" i="77"/>
  <c r="J188" i="77"/>
  <c r="I188" i="77"/>
  <c r="H188" i="77"/>
  <c r="G188" i="77"/>
  <c r="F188" i="77"/>
  <c r="E188" i="77"/>
  <c r="D188" i="77"/>
  <c r="AA187" i="77"/>
  <c r="Z187" i="77"/>
  <c r="Y187" i="77"/>
  <c r="X187" i="77"/>
  <c r="W187" i="77"/>
  <c r="V187" i="77"/>
  <c r="U187" i="77"/>
  <c r="T187" i="77"/>
  <c r="S187" i="77"/>
  <c r="R187" i="77"/>
  <c r="Q187" i="77"/>
  <c r="P187" i="77"/>
  <c r="O187" i="77"/>
  <c r="N187" i="77"/>
  <c r="M187" i="77"/>
  <c r="L187" i="77"/>
  <c r="K187" i="77"/>
  <c r="J187" i="77"/>
  <c r="I187" i="77"/>
  <c r="H187" i="77"/>
  <c r="G187" i="77"/>
  <c r="F187" i="77"/>
  <c r="E187" i="77"/>
  <c r="D187" i="77"/>
  <c r="AA186" i="77"/>
  <c r="Z186" i="77"/>
  <c r="Y186" i="77"/>
  <c r="X186" i="77"/>
  <c r="W186" i="77"/>
  <c r="V186" i="77"/>
  <c r="U186" i="77"/>
  <c r="T186" i="77"/>
  <c r="S186" i="77"/>
  <c r="R186" i="77"/>
  <c r="Q186" i="77"/>
  <c r="P186" i="77"/>
  <c r="O186" i="77"/>
  <c r="N186" i="77"/>
  <c r="M186" i="77"/>
  <c r="L186" i="77"/>
  <c r="K186" i="77"/>
  <c r="J186" i="77"/>
  <c r="I186" i="77"/>
  <c r="H186" i="77"/>
  <c r="G186" i="77"/>
  <c r="F186" i="77"/>
  <c r="E186" i="77"/>
  <c r="D186" i="77"/>
  <c r="AA185" i="77"/>
  <c r="Z185" i="77"/>
  <c r="Y185" i="77"/>
  <c r="X185" i="77"/>
  <c r="W185" i="77"/>
  <c r="V185" i="77"/>
  <c r="U185" i="77"/>
  <c r="T185" i="77"/>
  <c r="S185" i="77"/>
  <c r="R185" i="77"/>
  <c r="Q185" i="77"/>
  <c r="P185" i="77"/>
  <c r="O185" i="77"/>
  <c r="N185" i="77"/>
  <c r="M185" i="77"/>
  <c r="L185" i="77"/>
  <c r="K185" i="77"/>
  <c r="J185" i="77"/>
  <c r="I185" i="77"/>
  <c r="H185" i="77"/>
  <c r="G185" i="77"/>
  <c r="F185" i="77"/>
  <c r="E185" i="77"/>
  <c r="D185" i="77"/>
  <c r="AA184" i="77"/>
  <c r="Z184" i="77"/>
  <c r="Y184" i="77"/>
  <c r="X184" i="77"/>
  <c r="W184" i="77"/>
  <c r="V184" i="77"/>
  <c r="U184" i="77"/>
  <c r="T184" i="77"/>
  <c r="S184" i="77"/>
  <c r="R184" i="77"/>
  <c r="Q184" i="77"/>
  <c r="P184" i="77"/>
  <c r="O184" i="77"/>
  <c r="N184" i="77"/>
  <c r="M184" i="77"/>
  <c r="L184" i="77"/>
  <c r="K184" i="77"/>
  <c r="J184" i="77"/>
  <c r="I184" i="77"/>
  <c r="H184" i="77"/>
  <c r="G184" i="77"/>
  <c r="F184" i="77"/>
  <c r="E184" i="77"/>
  <c r="D184" i="77"/>
  <c r="AA183" i="77"/>
  <c r="Z183" i="77"/>
  <c r="Y183" i="77"/>
  <c r="X183" i="77"/>
  <c r="W183" i="77"/>
  <c r="V183" i="77"/>
  <c r="U183" i="77"/>
  <c r="T183" i="77"/>
  <c r="S183" i="77"/>
  <c r="R183" i="77"/>
  <c r="Q183" i="77"/>
  <c r="P183" i="77"/>
  <c r="O183" i="77"/>
  <c r="N183" i="77"/>
  <c r="M183" i="77"/>
  <c r="L183" i="77"/>
  <c r="K183" i="77"/>
  <c r="J183" i="77"/>
  <c r="I183" i="77"/>
  <c r="H183" i="77"/>
  <c r="G183" i="77"/>
  <c r="F183" i="77"/>
  <c r="E183" i="77"/>
  <c r="D183" i="77"/>
  <c r="AA182" i="77"/>
  <c r="Z182" i="77"/>
  <c r="Y182" i="77"/>
  <c r="X182" i="77"/>
  <c r="W182" i="77"/>
  <c r="V182" i="77"/>
  <c r="U182" i="77"/>
  <c r="T182" i="77"/>
  <c r="S182" i="77"/>
  <c r="R182" i="77"/>
  <c r="Q182" i="77"/>
  <c r="P182" i="77"/>
  <c r="O182" i="77"/>
  <c r="N182" i="77"/>
  <c r="M182" i="77"/>
  <c r="L182" i="77"/>
  <c r="K182" i="77"/>
  <c r="J182" i="77"/>
  <c r="I182" i="77"/>
  <c r="H182" i="77"/>
  <c r="G182" i="77"/>
  <c r="F182" i="77"/>
  <c r="E182" i="77"/>
  <c r="D182" i="77"/>
  <c r="AA181" i="77"/>
  <c r="Z181" i="77"/>
  <c r="Y181" i="77"/>
  <c r="X181" i="77"/>
  <c r="W181" i="77"/>
  <c r="V181" i="77"/>
  <c r="U181" i="77"/>
  <c r="T181" i="77"/>
  <c r="S181" i="77"/>
  <c r="R181" i="77"/>
  <c r="Q181" i="77"/>
  <c r="P181" i="77"/>
  <c r="O181" i="77"/>
  <c r="N181" i="77"/>
  <c r="M181" i="77"/>
  <c r="L181" i="77"/>
  <c r="K181" i="77"/>
  <c r="J181" i="77"/>
  <c r="I181" i="77"/>
  <c r="H181" i="77"/>
  <c r="G181" i="77"/>
  <c r="F181" i="77"/>
  <c r="E181" i="77"/>
  <c r="D181" i="77"/>
  <c r="AA180" i="77"/>
  <c r="Z180" i="77"/>
  <c r="Y180" i="77"/>
  <c r="X180" i="77"/>
  <c r="W180" i="77"/>
  <c r="V180" i="77"/>
  <c r="U180" i="77"/>
  <c r="T180" i="77"/>
  <c r="S180" i="77"/>
  <c r="R180" i="77"/>
  <c r="Q180" i="77"/>
  <c r="P180" i="77"/>
  <c r="O180" i="77"/>
  <c r="N180" i="77"/>
  <c r="M180" i="77"/>
  <c r="L180" i="77"/>
  <c r="K180" i="77"/>
  <c r="J180" i="77"/>
  <c r="I180" i="77"/>
  <c r="H180" i="77"/>
  <c r="G180" i="77"/>
  <c r="F180" i="77"/>
  <c r="E180" i="77"/>
  <c r="D180" i="77"/>
  <c r="AA179" i="77"/>
  <c r="Z179" i="77"/>
  <c r="Y179" i="77"/>
  <c r="X179" i="77"/>
  <c r="W179" i="77"/>
  <c r="V179" i="77"/>
  <c r="U179" i="77"/>
  <c r="T179" i="77"/>
  <c r="S179" i="77"/>
  <c r="R179" i="77"/>
  <c r="Q179" i="77"/>
  <c r="P179" i="77"/>
  <c r="O179" i="77"/>
  <c r="N179" i="77"/>
  <c r="M179" i="77"/>
  <c r="L179" i="77"/>
  <c r="K179" i="77"/>
  <c r="J179" i="77"/>
  <c r="I179" i="77"/>
  <c r="H179" i="77"/>
  <c r="G179" i="77"/>
  <c r="F179" i="77"/>
  <c r="E179" i="77"/>
  <c r="D179" i="77"/>
  <c r="AA178" i="77"/>
  <c r="Z178" i="77"/>
  <c r="Y178" i="77"/>
  <c r="X178" i="77"/>
  <c r="W178" i="77"/>
  <c r="V178" i="77"/>
  <c r="U178" i="77"/>
  <c r="T178" i="77"/>
  <c r="S178" i="77"/>
  <c r="R178" i="77"/>
  <c r="Q178" i="77"/>
  <c r="P178" i="77"/>
  <c r="O178" i="77"/>
  <c r="N178" i="77"/>
  <c r="M178" i="77"/>
  <c r="L178" i="77"/>
  <c r="K178" i="77"/>
  <c r="J178" i="77"/>
  <c r="I178" i="77"/>
  <c r="H178" i="77"/>
  <c r="G178" i="77"/>
  <c r="F178" i="77"/>
  <c r="E178" i="77"/>
  <c r="D178" i="77"/>
  <c r="AA177" i="77"/>
  <c r="Z177" i="77"/>
  <c r="Y177" i="77"/>
  <c r="X177" i="77"/>
  <c r="W177" i="77"/>
  <c r="V177" i="77"/>
  <c r="U177" i="77"/>
  <c r="T177" i="77"/>
  <c r="S177" i="77"/>
  <c r="R177" i="77"/>
  <c r="Q177" i="77"/>
  <c r="P177" i="77"/>
  <c r="O177" i="77"/>
  <c r="N177" i="77"/>
  <c r="M177" i="77"/>
  <c r="L177" i="77"/>
  <c r="K177" i="77"/>
  <c r="J177" i="77"/>
  <c r="I177" i="77"/>
  <c r="H177" i="77"/>
  <c r="G177" i="77"/>
  <c r="F177" i="77"/>
  <c r="E177" i="77"/>
  <c r="D177" i="77"/>
  <c r="AA176" i="77"/>
  <c r="Z176" i="77"/>
  <c r="Y176" i="77"/>
  <c r="X176" i="77"/>
  <c r="W176" i="77"/>
  <c r="V176" i="77"/>
  <c r="U176" i="77"/>
  <c r="T176" i="77"/>
  <c r="S176" i="77"/>
  <c r="R176" i="77"/>
  <c r="Q176" i="77"/>
  <c r="P176" i="77"/>
  <c r="O176" i="77"/>
  <c r="N176" i="77"/>
  <c r="M176" i="77"/>
  <c r="L176" i="77"/>
  <c r="K176" i="77"/>
  <c r="J176" i="77"/>
  <c r="I176" i="77"/>
  <c r="H176" i="77"/>
  <c r="G176" i="77"/>
  <c r="F176" i="77"/>
  <c r="E176" i="77"/>
  <c r="D176" i="77"/>
  <c r="AA175" i="77"/>
  <c r="Z175" i="77"/>
  <c r="Y175" i="77"/>
  <c r="X175" i="77"/>
  <c r="W175" i="77"/>
  <c r="V175" i="77"/>
  <c r="U175" i="77"/>
  <c r="T175" i="77"/>
  <c r="S175" i="77"/>
  <c r="R175" i="77"/>
  <c r="Q175" i="77"/>
  <c r="P175" i="77"/>
  <c r="O175" i="77"/>
  <c r="N175" i="77"/>
  <c r="M175" i="77"/>
  <c r="L175" i="77"/>
  <c r="K175" i="77"/>
  <c r="J175" i="77"/>
  <c r="I175" i="77"/>
  <c r="H175" i="77"/>
  <c r="G175" i="77"/>
  <c r="F175" i="77"/>
  <c r="E175" i="77"/>
  <c r="D175" i="77"/>
  <c r="AA174" i="77"/>
  <c r="Z174" i="77"/>
  <c r="Y174" i="77"/>
  <c r="X174" i="77"/>
  <c r="W174" i="77"/>
  <c r="V174" i="77"/>
  <c r="U174" i="77"/>
  <c r="T174" i="77"/>
  <c r="S174" i="77"/>
  <c r="R174" i="77"/>
  <c r="Q174" i="77"/>
  <c r="P174" i="77"/>
  <c r="O174" i="77"/>
  <c r="N174" i="77"/>
  <c r="M174" i="77"/>
  <c r="L174" i="77"/>
  <c r="K174" i="77"/>
  <c r="J174" i="77"/>
  <c r="I174" i="77"/>
  <c r="H174" i="77"/>
  <c r="G174" i="77"/>
  <c r="F174" i="77"/>
  <c r="E174" i="77"/>
  <c r="D174" i="77"/>
  <c r="AA173" i="77"/>
  <c r="Z173" i="77"/>
  <c r="Y173" i="77"/>
  <c r="X173" i="77"/>
  <c r="W173" i="77"/>
  <c r="V173" i="77"/>
  <c r="U173" i="77"/>
  <c r="T173" i="77"/>
  <c r="S173" i="77"/>
  <c r="R173" i="77"/>
  <c r="Q173" i="77"/>
  <c r="P173" i="77"/>
  <c r="O173" i="77"/>
  <c r="N173" i="77"/>
  <c r="M173" i="77"/>
  <c r="L173" i="77"/>
  <c r="K173" i="77"/>
  <c r="J173" i="77"/>
  <c r="I173" i="77"/>
  <c r="H173" i="77"/>
  <c r="G173" i="77"/>
  <c r="F173" i="77"/>
  <c r="E173" i="77"/>
  <c r="D173" i="77"/>
  <c r="AA172" i="77"/>
  <c r="Z172" i="77"/>
  <c r="Y172" i="77"/>
  <c r="X172" i="77"/>
  <c r="W172" i="77"/>
  <c r="V172" i="77"/>
  <c r="U172" i="77"/>
  <c r="T172" i="77"/>
  <c r="S172" i="77"/>
  <c r="R172" i="77"/>
  <c r="Q172" i="77"/>
  <c r="P172" i="77"/>
  <c r="O172" i="77"/>
  <c r="N172" i="77"/>
  <c r="M172" i="77"/>
  <c r="L172" i="77"/>
  <c r="K172" i="77"/>
  <c r="J172" i="77"/>
  <c r="I172" i="77"/>
  <c r="H172" i="77"/>
  <c r="G172" i="77"/>
  <c r="F172" i="77"/>
  <c r="E172" i="77"/>
  <c r="D172" i="77"/>
  <c r="AA171" i="77"/>
  <c r="Z171" i="77"/>
  <c r="Y171" i="77"/>
  <c r="X171" i="77"/>
  <c r="W171" i="77"/>
  <c r="V171" i="77"/>
  <c r="U171" i="77"/>
  <c r="T171" i="77"/>
  <c r="S171" i="77"/>
  <c r="R171" i="77"/>
  <c r="Q171" i="77"/>
  <c r="P171" i="77"/>
  <c r="O171" i="77"/>
  <c r="N171" i="77"/>
  <c r="M171" i="77"/>
  <c r="L171" i="77"/>
  <c r="K171" i="77"/>
  <c r="J171" i="77"/>
  <c r="I171" i="77"/>
  <c r="H171" i="77"/>
  <c r="G171" i="77"/>
  <c r="F171" i="77"/>
  <c r="E171" i="77"/>
  <c r="D171" i="77"/>
  <c r="AA170" i="77"/>
  <c r="Z170" i="77"/>
  <c r="Y170" i="77"/>
  <c r="X170" i="77"/>
  <c r="W170" i="77"/>
  <c r="V170" i="77"/>
  <c r="U170" i="77"/>
  <c r="T170" i="77"/>
  <c r="S170" i="77"/>
  <c r="R170" i="77"/>
  <c r="Q170" i="77"/>
  <c r="P170" i="77"/>
  <c r="O170" i="77"/>
  <c r="N170" i="77"/>
  <c r="M170" i="77"/>
  <c r="L170" i="77"/>
  <c r="K170" i="77"/>
  <c r="J170" i="77"/>
  <c r="I170" i="77"/>
  <c r="H170" i="77"/>
  <c r="G170" i="77"/>
  <c r="F170" i="77"/>
  <c r="E170" i="77"/>
  <c r="D170" i="77"/>
  <c r="AA169" i="77"/>
  <c r="Z169" i="77"/>
  <c r="Y169" i="77"/>
  <c r="X169" i="77"/>
  <c r="W169" i="77"/>
  <c r="V169" i="77"/>
  <c r="U169" i="77"/>
  <c r="T169" i="77"/>
  <c r="S169" i="77"/>
  <c r="R169" i="77"/>
  <c r="Q169" i="77"/>
  <c r="P169" i="77"/>
  <c r="O169" i="77"/>
  <c r="N169" i="77"/>
  <c r="M169" i="77"/>
  <c r="L169" i="77"/>
  <c r="K169" i="77"/>
  <c r="J169" i="77"/>
  <c r="I169" i="77"/>
  <c r="H169" i="77"/>
  <c r="G169" i="77"/>
  <c r="F169" i="77"/>
  <c r="E169" i="77"/>
  <c r="D169" i="77"/>
  <c r="AA168" i="77"/>
  <c r="Z168" i="77"/>
  <c r="Y168" i="77"/>
  <c r="X168" i="77"/>
  <c r="W168" i="77"/>
  <c r="V168" i="77"/>
  <c r="U168" i="77"/>
  <c r="T168" i="77"/>
  <c r="S168" i="77"/>
  <c r="R168" i="77"/>
  <c r="Q168" i="77"/>
  <c r="P168" i="77"/>
  <c r="O168" i="77"/>
  <c r="N168" i="77"/>
  <c r="M168" i="77"/>
  <c r="L168" i="77"/>
  <c r="K168" i="77"/>
  <c r="J168" i="77"/>
  <c r="I168" i="77"/>
  <c r="H168" i="77"/>
  <c r="G168" i="77"/>
  <c r="F168" i="77"/>
  <c r="E168" i="77"/>
  <c r="D168" i="77"/>
  <c r="AA167" i="77"/>
  <c r="Z167" i="77"/>
  <c r="Y167" i="77"/>
  <c r="X167" i="77"/>
  <c r="W167" i="77"/>
  <c r="V167" i="77"/>
  <c r="U167" i="77"/>
  <c r="T167" i="77"/>
  <c r="S167" i="77"/>
  <c r="R167" i="77"/>
  <c r="Q167" i="77"/>
  <c r="P167" i="77"/>
  <c r="O167" i="77"/>
  <c r="N167" i="77"/>
  <c r="M167" i="77"/>
  <c r="L167" i="77"/>
  <c r="K167" i="77"/>
  <c r="J167" i="77"/>
  <c r="I167" i="77"/>
  <c r="H167" i="77"/>
  <c r="G167" i="77"/>
  <c r="F167" i="77"/>
  <c r="E167" i="77"/>
  <c r="D167" i="77"/>
  <c r="AA166" i="77"/>
  <c r="Z166" i="77"/>
  <c r="Y166" i="77"/>
  <c r="X166" i="77"/>
  <c r="W166" i="77"/>
  <c r="V166" i="77"/>
  <c r="U166" i="77"/>
  <c r="T166" i="77"/>
  <c r="S166" i="77"/>
  <c r="R166" i="77"/>
  <c r="Q166" i="77"/>
  <c r="P166" i="77"/>
  <c r="O166" i="77"/>
  <c r="N166" i="77"/>
  <c r="M166" i="77"/>
  <c r="L166" i="77"/>
  <c r="K166" i="77"/>
  <c r="J166" i="77"/>
  <c r="I166" i="77"/>
  <c r="H166" i="77"/>
  <c r="G166" i="77"/>
  <c r="F166" i="77"/>
  <c r="E166" i="77"/>
  <c r="D166" i="77"/>
  <c r="AA165" i="77"/>
  <c r="Z165" i="77"/>
  <c r="Y165" i="77"/>
  <c r="X165" i="77"/>
  <c r="W165" i="77"/>
  <c r="V165" i="77"/>
  <c r="U165" i="77"/>
  <c r="T165" i="77"/>
  <c r="S165" i="77"/>
  <c r="R165" i="77"/>
  <c r="Q165" i="77"/>
  <c r="P165" i="77"/>
  <c r="O165" i="77"/>
  <c r="N165" i="77"/>
  <c r="M165" i="77"/>
  <c r="L165" i="77"/>
  <c r="K165" i="77"/>
  <c r="J165" i="77"/>
  <c r="I165" i="77"/>
  <c r="H165" i="77"/>
  <c r="G165" i="77"/>
  <c r="F165" i="77"/>
  <c r="E165" i="77"/>
  <c r="D165" i="77"/>
  <c r="AA164" i="77"/>
  <c r="Z164" i="77"/>
  <c r="Y164" i="77"/>
  <c r="X164" i="77"/>
  <c r="W164" i="77"/>
  <c r="V164" i="77"/>
  <c r="U164" i="77"/>
  <c r="T164" i="77"/>
  <c r="S164" i="77"/>
  <c r="R164" i="77"/>
  <c r="Q164" i="77"/>
  <c r="P164" i="77"/>
  <c r="O164" i="77"/>
  <c r="N164" i="77"/>
  <c r="M164" i="77"/>
  <c r="L164" i="77"/>
  <c r="K164" i="77"/>
  <c r="J164" i="77"/>
  <c r="I164" i="77"/>
  <c r="H164" i="77"/>
  <c r="G164" i="77"/>
  <c r="F164" i="77"/>
  <c r="E164" i="77"/>
  <c r="D164" i="77"/>
  <c r="AA163" i="77"/>
  <c r="Z163" i="77"/>
  <c r="Y163" i="77"/>
  <c r="X163" i="77"/>
  <c r="W163" i="77"/>
  <c r="V163" i="77"/>
  <c r="U163" i="77"/>
  <c r="T163" i="77"/>
  <c r="S163" i="77"/>
  <c r="R163" i="77"/>
  <c r="Q163" i="77"/>
  <c r="P163" i="77"/>
  <c r="O163" i="77"/>
  <c r="N163" i="77"/>
  <c r="M163" i="77"/>
  <c r="L163" i="77"/>
  <c r="K163" i="77"/>
  <c r="J163" i="77"/>
  <c r="I163" i="77"/>
  <c r="H163" i="77"/>
  <c r="G163" i="77"/>
  <c r="F163" i="77"/>
  <c r="E163" i="77"/>
  <c r="D163" i="77"/>
  <c r="AA162" i="77"/>
  <c r="Z162" i="77"/>
  <c r="Y162" i="77"/>
  <c r="X162" i="77"/>
  <c r="W162" i="77"/>
  <c r="V162" i="77"/>
  <c r="U162" i="77"/>
  <c r="T162" i="77"/>
  <c r="S162" i="77"/>
  <c r="R162" i="77"/>
  <c r="Q162" i="77"/>
  <c r="P162" i="77"/>
  <c r="O162" i="77"/>
  <c r="N162" i="77"/>
  <c r="M162" i="77"/>
  <c r="L162" i="77"/>
  <c r="K162" i="77"/>
  <c r="J162" i="77"/>
  <c r="I162" i="77"/>
  <c r="H162" i="77"/>
  <c r="G162" i="77"/>
  <c r="F162" i="77"/>
  <c r="E162" i="77"/>
  <c r="D162" i="77"/>
  <c r="AA161" i="77"/>
  <c r="Z161" i="77"/>
  <c r="Y161" i="77"/>
  <c r="X161" i="77"/>
  <c r="W161" i="77"/>
  <c r="V161" i="77"/>
  <c r="U161" i="77"/>
  <c r="T161" i="77"/>
  <c r="S161" i="77"/>
  <c r="R161" i="77"/>
  <c r="Q161" i="77"/>
  <c r="P161" i="77"/>
  <c r="O161" i="77"/>
  <c r="N161" i="77"/>
  <c r="M161" i="77"/>
  <c r="L161" i="77"/>
  <c r="K161" i="77"/>
  <c r="J161" i="77"/>
  <c r="I161" i="77"/>
  <c r="H161" i="77"/>
  <c r="G161" i="77"/>
  <c r="F161" i="77"/>
  <c r="E161" i="77"/>
  <c r="D161" i="77"/>
  <c r="AA160" i="77"/>
  <c r="Z160" i="77"/>
  <c r="Y160" i="77"/>
  <c r="X160" i="77"/>
  <c r="W160" i="77"/>
  <c r="V160" i="77"/>
  <c r="U160" i="77"/>
  <c r="T160" i="77"/>
  <c r="S160" i="77"/>
  <c r="R160" i="77"/>
  <c r="Q160" i="77"/>
  <c r="P160" i="77"/>
  <c r="O160" i="77"/>
  <c r="N160" i="77"/>
  <c r="M160" i="77"/>
  <c r="L160" i="77"/>
  <c r="K160" i="77"/>
  <c r="J160" i="77"/>
  <c r="I160" i="77"/>
  <c r="H160" i="77"/>
  <c r="G160" i="77"/>
  <c r="F160" i="77"/>
  <c r="E160" i="77"/>
  <c r="D160" i="77"/>
  <c r="AA159" i="77"/>
  <c r="Z159" i="77"/>
  <c r="Y159" i="77"/>
  <c r="X159" i="77"/>
  <c r="W159" i="77"/>
  <c r="V159" i="77"/>
  <c r="U159" i="77"/>
  <c r="T159" i="77"/>
  <c r="S159" i="77"/>
  <c r="R159" i="77"/>
  <c r="Q159" i="77"/>
  <c r="P159" i="77"/>
  <c r="O159" i="77"/>
  <c r="N159" i="77"/>
  <c r="M159" i="77"/>
  <c r="L159" i="77"/>
  <c r="K159" i="77"/>
  <c r="J159" i="77"/>
  <c r="I159" i="77"/>
  <c r="H159" i="77"/>
  <c r="G159" i="77"/>
  <c r="F159" i="77"/>
  <c r="E159" i="77"/>
  <c r="D159" i="77"/>
  <c r="AA158" i="77"/>
  <c r="Z158" i="77"/>
  <c r="Y158" i="77"/>
  <c r="X158" i="77"/>
  <c r="W158" i="77"/>
  <c r="V158" i="77"/>
  <c r="U158" i="77"/>
  <c r="T158" i="77"/>
  <c r="S158" i="77"/>
  <c r="R158" i="77"/>
  <c r="Q158" i="77"/>
  <c r="P158" i="77"/>
  <c r="O158" i="77"/>
  <c r="N158" i="77"/>
  <c r="M158" i="77"/>
  <c r="L158" i="77"/>
  <c r="K158" i="77"/>
  <c r="J158" i="77"/>
  <c r="I158" i="77"/>
  <c r="H158" i="77"/>
  <c r="G158" i="77"/>
  <c r="F158" i="77"/>
  <c r="E158" i="77"/>
  <c r="D158" i="77"/>
  <c r="AA157" i="77"/>
  <c r="Z157" i="77"/>
  <c r="Y157" i="77"/>
  <c r="X157" i="77"/>
  <c r="W157" i="77"/>
  <c r="V157" i="77"/>
  <c r="U157" i="77"/>
  <c r="T157" i="77"/>
  <c r="S157" i="77"/>
  <c r="R157" i="77"/>
  <c r="Q157" i="77"/>
  <c r="P157" i="77"/>
  <c r="O157" i="77"/>
  <c r="N157" i="77"/>
  <c r="M157" i="77"/>
  <c r="L157" i="77"/>
  <c r="K157" i="77"/>
  <c r="J157" i="77"/>
  <c r="I157" i="77"/>
  <c r="H157" i="77"/>
  <c r="G157" i="77"/>
  <c r="F157" i="77"/>
  <c r="E157" i="77"/>
  <c r="D157" i="77"/>
  <c r="AA156" i="77"/>
  <c r="Z156" i="77"/>
  <c r="Y156" i="77"/>
  <c r="X156" i="77"/>
  <c r="W156" i="77"/>
  <c r="V156" i="77"/>
  <c r="U156" i="77"/>
  <c r="T156" i="77"/>
  <c r="S156" i="77"/>
  <c r="R156" i="77"/>
  <c r="Q156" i="77"/>
  <c r="P156" i="77"/>
  <c r="O156" i="77"/>
  <c r="N156" i="77"/>
  <c r="M156" i="77"/>
  <c r="L156" i="77"/>
  <c r="K156" i="77"/>
  <c r="J156" i="77"/>
  <c r="I156" i="77"/>
  <c r="H156" i="77"/>
  <c r="G156" i="77"/>
  <c r="F156" i="77"/>
  <c r="E156" i="77"/>
  <c r="D156" i="77"/>
  <c r="AA155" i="77"/>
  <c r="Z155" i="77"/>
  <c r="Y155" i="77"/>
  <c r="X155" i="77"/>
  <c r="W155" i="77"/>
  <c r="V155" i="77"/>
  <c r="U155" i="77"/>
  <c r="T155" i="77"/>
  <c r="S155" i="77"/>
  <c r="R155" i="77"/>
  <c r="Q155" i="77"/>
  <c r="P155" i="77"/>
  <c r="O155" i="77"/>
  <c r="N155" i="77"/>
  <c r="M155" i="77"/>
  <c r="L155" i="77"/>
  <c r="K155" i="77"/>
  <c r="J155" i="77"/>
  <c r="I155" i="77"/>
  <c r="H155" i="77"/>
  <c r="G155" i="77"/>
  <c r="F155" i="77"/>
  <c r="E155" i="77"/>
  <c r="D155" i="77"/>
  <c r="AA154" i="77"/>
  <c r="Z154" i="77"/>
  <c r="Y154" i="77"/>
  <c r="X154" i="77"/>
  <c r="W154" i="77"/>
  <c r="V154" i="77"/>
  <c r="U154" i="77"/>
  <c r="T154" i="77"/>
  <c r="S154" i="77"/>
  <c r="R154" i="77"/>
  <c r="Q154" i="77"/>
  <c r="P154" i="77"/>
  <c r="O154" i="77"/>
  <c r="N154" i="77"/>
  <c r="M154" i="77"/>
  <c r="L154" i="77"/>
  <c r="K154" i="77"/>
  <c r="J154" i="77"/>
  <c r="I154" i="77"/>
  <c r="H154" i="77"/>
  <c r="G154" i="77"/>
  <c r="F154" i="77"/>
  <c r="E154" i="77"/>
  <c r="D154" i="77"/>
  <c r="AA153" i="77"/>
  <c r="Z153" i="77"/>
  <c r="Y153" i="77"/>
  <c r="X153" i="77"/>
  <c r="W153" i="77"/>
  <c r="V153" i="77"/>
  <c r="U153" i="77"/>
  <c r="T153" i="77"/>
  <c r="S153" i="77"/>
  <c r="R153" i="77"/>
  <c r="Q153" i="77"/>
  <c r="P153" i="77"/>
  <c r="O153" i="77"/>
  <c r="N153" i="77"/>
  <c r="M153" i="77"/>
  <c r="L153" i="77"/>
  <c r="K153" i="77"/>
  <c r="J153" i="77"/>
  <c r="I153" i="77"/>
  <c r="H153" i="77"/>
  <c r="G153" i="77"/>
  <c r="F153" i="77"/>
  <c r="E153" i="77"/>
  <c r="D153" i="77"/>
  <c r="AA152" i="77"/>
  <c r="Z152" i="77"/>
  <c r="Y152" i="77"/>
  <c r="X152" i="77"/>
  <c r="W152" i="77"/>
  <c r="V152" i="77"/>
  <c r="U152" i="77"/>
  <c r="T152" i="77"/>
  <c r="S152" i="77"/>
  <c r="R152" i="77"/>
  <c r="Q152" i="77"/>
  <c r="P152" i="77"/>
  <c r="O152" i="77"/>
  <c r="N152" i="77"/>
  <c r="M152" i="77"/>
  <c r="L152" i="77"/>
  <c r="K152" i="77"/>
  <c r="J152" i="77"/>
  <c r="I152" i="77"/>
  <c r="H152" i="77"/>
  <c r="G152" i="77"/>
  <c r="F152" i="77"/>
  <c r="E152" i="77"/>
  <c r="D152" i="77"/>
  <c r="AA151" i="77"/>
  <c r="Z151" i="77"/>
  <c r="Y151" i="77"/>
  <c r="X151" i="77"/>
  <c r="W151" i="77"/>
  <c r="V151" i="77"/>
  <c r="U151" i="77"/>
  <c r="T151" i="77"/>
  <c r="S151" i="77"/>
  <c r="R151" i="77"/>
  <c r="Q151" i="77"/>
  <c r="P151" i="77"/>
  <c r="O151" i="77"/>
  <c r="N151" i="77"/>
  <c r="M151" i="77"/>
  <c r="L151" i="77"/>
  <c r="K151" i="77"/>
  <c r="J151" i="77"/>
  <c r="I151" i="77"/>
  <c r="H151" i="77"/>
  <c r="G151" i="77"/>
  <c r="F151" i="77"/>
  <c r="E151" i="77"/>
  <c r="D151" i="77"/>
  <c r="AA150" i="77"/>
  <c r="Z150" i="77"/>
  <c r="Y150" i="77"/>
  <c r="X150" i="77"/>
  <c r="W150" i="77"/>
  <c r="V150" i="77"/>
  <c r="U150" i="77"/>
  <c r="T150" i="77"/>
  <c r="S150" i="77"/>
  <c r="R150" i="77"/>
  <c r="Q150" i="77"/>
  <c r="P150" i="77"/>
  <c r="O150" i="77"/>
  <c r="N150" i="77"/>
  <c r="M150" i="77"/>
  <c r="L150" i="77"/>
  <c r="K150" i="77"/>
  <c r="J150" i="77"/>
  <c r="I150" i="77"/>
  <c r="H150" i="77"/>
  <c r="G150" i="77"/>
  <c r="F150" i="77"/>
  <c r="E150" i="77"/>
  <c r="D150" i="77"/>
  <c r="AA149" i="77"/>
  <c r="Z149" i="77"/>
  <c r="Y149" i="77"/>
  <c r="X149" i="77"/>
  <c r="W149" i="77"/>
  <c r="V149" i="77"/>
  <c r="U149" i="77"/>
  <c r="T149" i="77"/>
  <c r="S149" i="77"/>
  <c r="R149" i="77"/>
  <c r="Q149" i="77"/>
  <c r="P149" i="77"/>
  <c r="O149" i="77"/>
  <c r="N149" i="77"/>
  <c r="M149" i="77"/>
  <c r="L149" i="77"/>
  <c r="K149" i="77"/>
  <c r="J149" i="77"/>
  <c r="I149" i="77"/>
  <c r="H149" i="77"/>
  <c r="G149" i="77"/>
  <c r="F149" i="77"/>
  <c r="E149" i="77"/>
  <c r="D149" i="77"/>
  <c r="AA148" i="77"/>
  <c r="Z148" i="77"/>
  <c r="Y148" i="77"/>
  <c r="X148" i="77"/>
  <c r="W148" i="77"/>
  <c r="V148" i="77"/>
  <c r="U148" i="77"/>
  <c r="T148" i="77"/>
  <c r="S148" i="77"/>
  <c r="R148" i="77"/>
  <c r="Q148" i="77"/>
  <c r="P148" i="77"/>
  <c r="O148" i="77"/>
  <c r="N148" i="77"/>
  <c r="M148" i="77"/>
  <c r="L148" i="77"/>
  <c r="K148" i="77"/>
  <c r="J148" i="77"/>
  <c r="I148" i="77"/>
  <c r="H148" i="77"/>
  <c r="G148" i="77"/>
  <c r="F148" i="77"/>
  <c r="E148" i="77"/>
  <c r="D148" i="77"/>
  <c r="AA147" i="77"/>
  <c r="Z147" i="77"/>
  <c r="Y147" i="77"/>
  <c r="X147" i="77"/>
  <c r="W147" i="77"/>
  <c r="V147" i="77"/>
  <c r="U147" i="77"/>
  <c r="T147" i="77"/>
  <c r="S147" i="77"/>
  <c r="R147" i="77"/>
  <c r="Q147" i="77"/>
  <c r="P147" i="77"/>
  <c r="O147" i="77"/>
  <c r="N147" i="77"/>
  <c r="M147" i="77"/>
  <c r="L147" i="77"/>
  <c r="K147" i="77"/>
  <c r="J147" i="77"/>
  <c r="I147" i="77"/>
  <c r="H147" i="77"/>
  <c r="G147" i="77"/>
  <c r="F147" i="77"/>
  <c r="E147" i="77"/>
  <c r="D147" i="77"/>
  <c r="AA146" i="77"/>
  <c r="Z146" i="77"/>
  <c r="Y146" i="77"/>
  <c r="X146" i="77"/>
  <c r="W146" i="77"/>
  <c r="V146" i="77"/>
  <c r="U146" i="77"/>
  <c r="T146" i="77"/>
  <c r="S146" i="77"/>
  <c r="R146" i="77"/>
  <c r="Q146" i="77"/>
  <c r="P146" i="77"/>
  <c r="O146" i="77"/>
  <c r="N146" i="77"/>
  <c r="M146" i="77"/>
  <c r="L146" i="77"/>
  <c r="K146" i="77"/>
  <c r="J146" i="77"/>
  <c r="I146" i="77"/>
  <c r="H146" i="77"/>
  <c r="G146" i="77"/>
  <c r="F146" i="77"/>
  <c r="E146" i="77"/>
  <c r="D146" i="77"/>
  <c r="AA145" i="77"/>
  <c r="Z145" i="77"/>
  <c r="Y145" i="77"/>
  <c r="X145" i="77"/>
  <c r="W145" i="77"/>
  <c r="V145" i="77"/>
  <c r="U145" i="77"/>
  <c r="T145" i="77"/>
  <c r="S145" i="77"/>
  <c r="R145" i="77"/>
  <c r="Q145" i="77"/>
  <c r="P145" i="77"/>
  <c r="O145" i="77"/>
  <c r="N145" i="77"/>
  <c r="M145" i="77"/>
  <c r="L145" i="77"/>
  <c r="K145" i="77"/>
  <c r="J145" i="77"/>
  <c r="I145" i="77"/>
  <c r="H145" i="77"/>
  <c r="G145" i="77"/>
  <c r="F145" i="77"/>
  <c r="E145" i="77"/>
  <c r="D145" i="77"/>
  <c r="AA144" i="77"/>
  <c r="Z144" i="77"/>
  <c r="Y144" i="77"/>
  <c r="X144" i="77"/>
  <c r="W144" i="77"/>
  <c r="V144" i="77"/>
  <c r="U144" i="77"/>
  <c r="T144" i="77"/>
  <c r="S144" i="77"/>
  <c r="R144" i="77"/>
  <c r="Q144" i="77"/>
  <c r="P144" i="77"/>
  <c r="O144" i="77"/>
  <c r="N144" i="77"/>
  <c r="M144" i="77"/>
  <c r="L144" i="77"/>
  <c r="K144" i="77"/>
  <c r="J144" i="77"/>
  <c r="I144" i="77"/>
  <c r="H144" i="77"/>
  <c r="G144" i="77"/>
  <c r="F144" i="77"/>
  <c r="E144" i="77"/>
  <c r="D144" i="77"/>
  <c r="AA143" i="77"/>
  <c r="Z143" i="77"/>
  <c r="Y143" i="77"/>
  <c r="X143" i="77"/>
  <c r="W143" i="77"/>
  <c r="V143" i="77"/>
  <c r="U143" i="77"/>
  <c r="T143" i="77"/>
  <c r="S143" i="77"/>
  <c r="R143" i="77"/>
  <c r="Q143" i="77"/>
  <c r="P143" i="77"/>
  <c r="O143" i="77"/>
  <c r="N143" i="77"/>
  <c r="M143" i="77"/>
  <c r="L143" i="77"/>
  <c r="K143" i="77"/>
  <c r="J143" i="77"/>
  <c r="I143" i="77"/>
  <c r="H143" i="77"/>
  <c r="G143" i="77"/>
  <c r="F143" i="77"/>
  <c r="E143" i="77"/>
  <c r="D143" i="77"/>
  <c r="AA142" i="77"/>
  <c r="Z142" i="77"/>
  <c r="Y142" i="77"/>
  <c r="X142" i="77"/>
  <c r="W142" i="77"/>
  <c r="V142" i="77"/>
  <c r="U142" i="77"/>
  <c r="T142" i="77"/>
  <c r="S142" i="77"/>
  <c r="R142" i="77"/>
  <c r="Q142" i="77"/>
  <c r="P142" i="77"/>
  <c r="O142" i="77"/>
  <c r="N142" i="77"/>
  <c r="M142" i="77"/>
  <c r="L142" i="77"/>
  <c r="K142" i="77"/>
  <c r="J142" i="77"/>
  <c r="I142" i="77"/>
  <c r="H142" i="77"/>
  <c r="G142" i="77"/>
  <c r="F142" i="77"/>
  <c r="E142" i="77"/>
  <c r="D142" i="77"/>
  <c r="AA141" i="77"/>
  <c r="Z141" i="77"/>
  <c r="Y141" i="77"/>
  <c r="X141" i="77"/>
  <c r="W141" i="77"/>
  <c r="V141" i="77"/>
  <c r="U141" i="77"/>
  <c r="T141" i="77"/>
  <c r="S141" i="77"/>
  <c r="R141" i="77"/>
  <c r="Q141" i="77"/>
  <c r="P141" i="77"/>
  <c r="O141" i="77"/>
  <c r="N141" i="77"/>
  <c r="M141" i="77"/>
  <c r="L141" i="77"/>
  <c r="K141" i="77"/>
  <c r="J141" i="77"/>
  <c r="I141" i="77"/>
  <c r="H141" i="77"/>
  <c r="G141" i="77"/>
  <c r="F141" i="77"/>
  <c r="E141" i="77"/>
  <c r="D141" i="77"/>
  <c r="AA140" i="77"/>
  <c r="Z140" i="77"/>
  <c r="Y140" i="77"/>
  <c r="X140" i="77"/>
  <c r="W140" i="77"/>
  <c r="V140" i="77"/>
  <c r="U140" i="77"/>
  <c r="T140" i="77"/>
  <c r="S140" i="77"/>
  <c r="R140" i="77"/>
  <c r="Q140" i="77"/>
  <c r="P140" i="77"/>
  <c r="O140" i="77"/>
  <c r="N140" i="77"/>
  <c r="M140" i="77"/>
  <c r="L140" i="77"/>
  <c r="K140" i="77"/>
  <c r="J140" i="77"/>
  <c r="I140" i="77"/>
  <c r="H140" i="77"/>
  <c r="G140" i="77"/>
  <c r="F140" i="77"/>
  <c r="E140" i="77"/>
  <c r="D140" i="77"/>
  <c r="AA139" i="77"/>
  <c r="Z139" i="77"/>
  <c r="Y139" i="77"/>
  <c r="X139" i="77"/>
  <c r="W139" i="77"/>
  <c r="V139" i="77"/>
  <c r="U139" i="77"/>
  <c r="T139" i="77"/>
  <c r="S139" i="77"/>
  <c r="R139" i="77"/>
  <c r="Q139" i="77"/>
  <c r="P139" i="77"/>
  <c r="O139" i="77"/>
  <c r="N139" i="77"/>
  <c r="M139" i="77"/>
  <c r="L139" i="77"/>
  <c r="K139" i="77"/>
  <c r="J139" i="77"/>
  <c r="I139" i="77"/>
  <c r="H139" i="77"/>
  <c r="G139" i="77"/>
  <c r="F139" i="77"/>
  <c r="E139" i="77"/>
  <c r="D139" i="77"/>
  <c r="AA138" i="77"/>
  <c r="Z138" i="77"/>
  <c r="Y138" i="77"/>
  <c r="X138" i="77"/>
  <c r="W138" i="77"/>
  <c r="V138" i="77"/>
  <c r="U138" i="77"/>
  <c r="T138" i="77"/>
  <c r="S138" i="77"/>
  <c r="R138" i="77"/>
  <c r="Q138" i="77"/>
  <c r="P138" i="77"/>
  <c r="O138" i="77"/>
  <c r="N138" i="77"/>
  <c r="M138" i="77"/>
  <c r="L138" i="77"/>
  <c r="K138" i="77"/>
  <c r="J138" i="77"/>
  <c r="I138" i="77"/>
  <c r="H138" i="77"/>
  <c r="G138" i="77"/>
  <c r="F138" i="77"/>
  <c r="E138" i="77"/>
  <c r="D138" i="77"/>
  <c r="AA137" i="77"/>
  <c r="Z137" i="77"/>
  <c r="Y137" i="77"/>
  <c r="X137" i="77"/>
  <c r="W137" i="77"/>
  <c r="V137" i="77"/>
  <c r="U137" i="77"/>
  <c r="T137" i="77"/>
  <c r="S137" i="77"/>
  <c r="R137" i="77"/>
  <c r="Q137" i="77"/>
  <c r="P137" i="77"/>
  <c r="O137" i="77"/>
  <c r="N137" i="77"/>
  <c r="M137" i="77"/>
  <c r="L137" i="77"/>
  <c r="K137" i="77"/>
  <c r="J137" i="77"/>
  <c r="I137" i="77"/>
  <c r="H137" i="77"/>
  <c r="G137" i="77"/>
  <c r="F137" i="77"/>
  <c r="E137" i="77"/>
  <c r="D137" i="77"/>
  <c r="AA136" i="77"/>
  <c r="Z136" i="77"/>
  <c r="Y136" i="77"/>
  <c r="X136" i="77"/>
  <c r="W136" i="77"/>
  <c r="V136" i="77"/>
  <c r="U136" i="77"/>
  <c r="T136" i="77"/>
  <c r="S136" i="77"/>
  <c r="R136" i="77"/>
  <c r="Q136" i="77"/>
  <c r="P136" i="77"/>
  <c r="O136" i="77"/>
  <c r="N136" i="77"/>
  <c r="M136" i="77"/>
  <c r="L136" i="77"/>
  <c r="K136" i="77"/>
  <c r="J136" i="77"/>
  <c r="I136" i="77"/>
  <c r="H136" i="77"/>
  <c r="G136" i="77"/>
  <c r="F136" i="77"/>
  <c r="E136" i="77"/>
  <c r="D136" i="77"/>
  <c r="AA135" i="77"/>
  <c r="Z135" i="77"/>
  <c r="Y135" i="77"/>
  <c r="X135" i="77"/>
  <c r="W135" i="77"/>
  <c r="V135" i="77"/>
  <c r="U135" i="77"/>
  <c r="T135" i="77"/>
  <c r="S135" i="77"/>
  <c r="R135" i="77"/>
  <c r="Q135" i="77"/>
  <c r="P135" i="77"/>
  <c r="O135" i="77"/>
  <c r="N135" i="77"/>
  <c r="M135" i="77"/>
  <c r="L135" i="77"/>
  <c r="K135" i="77"/>
  <c r="J135" i="77"/>
  <c r="I135" i="77"/>
  <c r="H135" i="77"/>
  <c r="G135" i="77"/>
  <c r="F135" i="77"/>
  <c r="E135" i="77"/>
  <c r="D135" i="77"/>
  <c r="AA134" i="77"/>
  <c r="Z134" i="77"/>
  <c r="Y134" i="77"/>
  <c r="X134" i="77"/>
  <c r="W134" i="77"/>
  <c r="V134" i="77"/>
  <c r="U134" i="77"/>
  <c r="T134" i="77"/>
  <c r="S134" i="77"/>
  <c r="R134" i="77"/>
  <c r="Q134" i="77"/>
  <c r="P134" i="77"/>
  <c r="O134" i="77"/>
  <c r="N134" i="77"/>
  <c r="M134" i="77"/>
  <c r="L134" i="77"/>
  <c r="K134" i="77"/>
  <c r="J134" i="77"/>
  <c r="I134" i="77"/>
  <c r="H134" i="77"/>
  <c r="G134" i="77"/>
  <c r="F134" i="77"/>
  <c r="E134" i="77"/>
  <c r="D134" i="77"/>
  <c r="AA133" i="77"/>
  <c r="Z133" i="77"/>
  <c r="Y133" i="77"/>
  <c r="X133" i="77"/>
  <c r="W133" i="77"/>
  <c r="V133" i="77"/>
  <c r="U133" i="77"/>
  <c r="T133" i="77"/>
  <c r="S133" i="77"/>
  <c r="R133" i="77"/>
  <c r="Q133" i="77"/>
  <c r="P133" i="77"/>
  <c r="O133" i="77"/>
  <c r="N133" i="77"/>
  <c r="M133" i="77"/>
  <c r="L133" i="77"/>
  <c r="K133" i="77"/>
  <c r="J133" i="77"/>
  <c r="I133" i="77"/>
  <c r="H133" i="77"/>
  <c r="G133" i="77"/>
  <c r="F133" i="77"/>
  <c r="E133" i="77"/>
  <c r="D133" i="77"/>
  <c r="AA132" i="77"/>
  <c r="Z132" i="77"/>
  <c r="Y132" i="77"/>
  <c r="X132" i="77"/>
  <c r="W132" i="77"/>
  <c r="V132" i="77"/>
  <c r="U132" i="77"/>
  <c r="T132" i="77"/>
  <c r="S132" i="77"/>
  <c r="R132" i="77"/>
  <c r="Q132" i="77"/>
  <c r="P132" i="77"/>
  <c r="O132" i="77"/>
  <c r="N132" i="77"/>
  <c r="M132" i="77"/>
  <c r="L132" i="77"/>
  <c r="K132" i="77"/>
  <c r="J132" i="77"/>
  <c r="I132" i="77"/>
  <c r="H132" i="77"/>
  <c r="G132" i="77"/>
  <c r="F132" i="77"/>
  <c r="E132" i="77"/>
  <c r="D132" i="77"/>
  <c r="AA131" i="77"/>
  <c r="Z131" i="77"/>
  <c r="Y131" i="77"/>
  <c r="X131" i="77"/>
  <c r="W131" i="77"/>
  <c r="V131" i="77"/>
  <c r="U131" i="77"/>
  <c r="T131" i="77"/>
  <c r="S131" i="77"/>
  <c r="R131" i="77"/>
  <c r="Q131" i="77"/>
  <c r="P131" i="77"/>
  <c r="O131" i="77"/>
  <c r="N131" i="77"/>
  <c r="M131" i="77"/>
  <c r="L131" i="77"/>
  <c r="K131" i="77"/>
  <c r="J131" i="77"/>
  <c r="I131" i="77"/>
  <c r="H131" i="77"/>
  <c r="G131" i="77"/>
  <c r="F131" i="77"/>
  <c r="E131" i="77"/>
  <c r="D131" i="77"/>
  <c r="AA130" i="77"/>
  <c r="Z130" i="77"/>
  <c r="Y130" i="77"/>
  <c r="X130" i="77"/>
  <c r="W130" i="77"/>
  <c r="V130" i="77"/>
  <c r="U130" i="77"/>
  <c r="T130" i="77"/>
  <c r="S130" i="77"/>
  <c r="R130" i="77"/>
  <c r="Q130" i="77"/>
  <c r="P130" i="77"/>
  <c r="O130" i="77"/>
  <c r="N130" i="77"/>
  <c r="M130" i="77"/>
  <c r="L130" i="77"/>
  <c r="K130" i="77"/>
  <c r="J130" i="77"/>
  <c r="I130" i="77"/>
  <c r="H130" i="77"/>
  <c r="G130" i="77"/>
  <c r="F130" i="77"/>
  <c r="E130" i="77"/>
  <c r="D130" i="77"/>
  <c r="AA129" i="77"/>
  <c r="Z129" i="77"/>
  <c r="Y129" i="77"/>
  <c r="X129" i="77"/>
  <c r="W129" i="77"/>
  <c r="V129" i="77"/>
  <c r="U129" i="77"/>
  <c r="T129" i="77"/>
  <c r="S129" i="77"/>
  <c r="R129" i="77"/>
  <c r="Q129" i="77"/>
  <c r="P129" i="77"/>
  <c r="O129" i="77"/>
  <c r="N129" i="77"/>
  <c r="M129" i="77"/>
  <c r="L129" i="77"/>
  <c r="K129" i="77"/>
  <c r="J129" i="77"/>
  <c r="I129" i="77"/>
  <c r="H129" i="77"/>
  <c r="G129" i="77"/>
  <c r="F129" i="77"/>
  <c r="E129" i="77"/>
  <c r="D129" i="77"/>
  <c r="AA128" i="77"/>
  <c r="Z128" i="77"/>
  <c r="Y128" i="77"/>
  <c r="X128" i="77"/>
  <c r="W128" i="77"/>
  <c r="V128" i="77"/>
  <c r="U128" i="77"/>
  <c r="T128" i="77"/>
  <c r="S128" i="77"/>
  <c r="R128" i="77"/>
  <c r="Q128" i="77"/>
  <c r="P128" i="77"/>
  <c r="O128" i="77"/>
  <c r="N128" i="77"/>
  <c r="M128" i="77"/>
  <c r="L128" i="77"/>
  <c r="K128" i="77"/>
  <c r="J128" i="77"/>
  <c r="I128" i="77"/>
  <c r="H128" i="77"/>
  <c r="G128" i="77"/>
  <c r="F128" i="77"/>
  <c r="E128" i="77"/>
  <c r="D128" i="77"/>
  <c r="AA127" i="77"/>
  <c r="Z127" i="77"/>
  <c r="Y127" i="77"/>
  <c r="X127" i="77"/>
  <c r="W127" i="77"/>
  <c r="V127" i="77"/>
  <c r="U127" i="77"/>
  <c r="T127" i="77"/>
  <c r="S127" i="77"/>
  <c r="R127" i="77"/>
  <c r="Q127" i="77"/>
  <c r="P127" i="77"/>
  <c r="O127" i="77"/>
  <c r="N127" i="77"/>
  <c r="M127" i="77"/>
  <c r="L127" i="77"/>
  <c r="K127" i="77"/>
  <c r="J127" i="77"/>
  <c r="I127" i="77"/>
  <c r="H127" i="77"/>
  <c r="G127" i="77"/>
  <c r="F127" i="77"/>
  <c r="E127" i="77"/>
  <c r="D127" i="77"/>
  <c r="AA126" i="77"/>
  <c r="Z126" i="77"/>
  <c r="Y126" i="77"/>
  <c r="X126" i="77"/>
  <c r="W126" i="77"/>
  <c r="V126" i="77"/>
  <c r="U126" i="77"/>
  <c r="T126" i="77"/>
  <c r="S126" i="77"/>
  <c r="R126" i="77"/>
  <c r="Q126" i="77"/>
  <c r="P126" i="77"/>
  <c r="O126" i="77"/>
  <c r="N126" i="77"/>
  <c r="M126" i="77"/>
  <c r="L126" i="77"/>
  <c r="K126" i="77"/>
  <c r="J126" i="77"/>
  <c r="I126" i="77"/>
  <c r="H126" i="77"/>
  <c r="G126" i="77"/>
  <c r="F126" i="77"/>
  <c r="E126" i="77"/>
  <c r="D126" i="77"/>
  <c r="AA125" i="77"/>
  <c r="Z125" i="77"/>
  <c r="Y125" i="77"/>
  <c r="X125" i="77"/>
  <c r="W125" i="77"/>
  <c r="V125" i="77"/>
  <c r="U125" i="77"/>
  <c r="T125" i="77"/>
  <c r="S125" i="77"/>
  <c r="R125" i="77"/>
  <c r="Q125" i="77"/>
  <c r="P125" i="77"/>
  <c r="O125" i="77"/>
  <c r="N125" i="77"/>
  <c r="M125" i="77"/>
  <c r="L125" i="77"/>
  <c r="K125" i="77"/>
  <c r="J125" i="77"/>
  <c r="I125" i="77"/>
  <c r="H125" i="77"/>
  <c r="G125" i="77"/>
  <c r="F125" i="77"/>
  <c r="E125" i="77"/>
  <c r="D125" i="77"/>
  <c r="AA124" i="77"/>
  <c r="Z124" i="77"/>
  <c r="Y124" i="77"/>
  <c r="X124" i="77"/>
  <c r="W124" i="77"/>
  <c r="V124" i="77"/>
  <c r="U124" i="77"/>
  <c r="T124" i="77"/>
  <c r="S124" i="77"/>
  <c r="R124" i="77"/>
  <c r="Q124" i="77"/>
  <c r="P124" i="77"/>
  <c r="O124" i="77"/>
  <c r="N124" i="77"/>
  <c r="M124" i="77"/>
  <c r="L124" i="77"/>
  <c r="K124" i="77"/>
  <c r="J124" i="77"/>
  <c r="I124" i="77"/>
  <c r="H124" i="77"/>
  <c r="G124" i="77"/>
  <c r="F124" i="77"/>
  <c r="E124" i="77"/>
  <c r="D124" i="77"/>
  <c r="AA123" i="77"/>
  <c r="Z123" i="77"/>
  <c r="Y123" i="77"/>
  <c r="X123" i="77"/>
  <c r="W123" i="77"/>
  <c r="V123" i="77"/>
  <c r="U123" i="77"/>
  <c r="T123" i="77"/>
  <c r="S123" i="77"/>
  <c r="R123" i="77"/>
  <c r="Q123" i="77"/>
  <c r="P123" i="77"/>
  <c r="O123" i="77"/>
  <c r="N123" i="77"/>
  <c r="M123" i="77"/>
  <c r="L123" i="77"/>
  <c r="K123" i="77"/>
  <c r="J123" i="77"/>
  <c r="I123" i="77"/>
  <c r="H123" i="77"/>
  <c r="G123" i="77"/>
  <c r="F123" i="77"/>
  <c r="E123" i="77"/>
  <c r="D123" i="77"/>
  <c r="AA122" i="77"/>
  <c r="Z122" i="77"/>
  <c r="Y122" i="77"/>
  <c r="X122" i="77"/>
  <c r="W122" i="77"/>
  <c r="V122" i="77"/>
  <c r="U122" i="77"/>
  <c r="T122" i="77"/>
  <c r="S122" i="77"/>
  <c r="R122" i="77"/>
  <c r="Q122" i="77"/>
  <c r="P122" i="77"/>
  <c r="O122" i="77"/>
  <c r="N122" i="77"/>
  <c r="M122" i="77"/>
  <c r="L122" i="77"/>
  <c r="K122" i="77"/>
  <c r="J122" i="77"/>
  <c r="I122" i="77"/>
  <c r="H122" i="77"/>
  <c r="G122" i="77"/>
  <c r="F122" i="77"/>
  <c r="E122" i="77"/>
  <c r="D122" i="77"/>
  <c r="AA121" i="77"/>
  <c r="Z121" i="77"/>
  <c r="Y121" i="77"/>
  <c r="X121" i="77"/>
  <c r="W121" i="77"/>
  <c r="V121" i="77"/>
  <c r="U121" i="77"/>
  <c r="T121" i="77"/>
  <c r="S121" i="77"/>
  <c r="R121" i="77"/>
  <c r="Q121" i="77"/>
  <c r="P121" i="77"/>
  <c r="O121" i="77"/>
  <c r="N121" i="77"/>
  <c r="M121" i="77"/>
  <c r="L121" i="77"/>
  <c r="K121" i="77"/>
  <c r="J121" i="77"/>
  <c r="I121" i="77"/>
  <c r="H121" i="77"/>
  <c r="G121" i="77"/>
  <c r="F121" i="77"/>
  <c r="E121" i="77"/>
  <c r="D121" i="77"/>
  <c r="AA120" i="77"/>
  <c r="Z120" i="77"/>
  <c r="Y120" i="77"/>
  <c r="X120" i="77"/>
  <c r="W120" i="77"/>
  <c r="V120" i="77"/>
  <c r="U120" i="77"/>
  <c r="T120" i="77"/>
  <c r="S120" i="77"/>
  <c r="R120" i="77"/>
  <c r="Q120" i="77"/>
  <c r="P120" i="77"/>
  <c r="O120" i="77"/>
  <c r="N120" i="77"/>
  <c r="M120" i="77"/>
  <c r="L120" i="77"/>
  <c r="K120" i="77"/>
  <c r="J120" i="77"/>
  <c r="I120" i="77"/>
  <c r="H120" i="77"/>
  <c r="G120" i="77"/>
  <c r="F120" i="77"/>
  <c r="E120" i="77"/>
  <c r="D120" i="77"/>
  <c r="AA119" i="77"/>
  <c r="Z119" i="77"/>
  <c r="Y119" i="77"/>
  <c r="X119" i="77"/>
  <c r="W119" i="77"/>
  <c r="V119" i="77"/>
  <c r="U119" i="77"/>
  <c r="T119" i="77"/>
  <c r="S119" i="77"/>
  <c r="R119" i="77"/>
  <c r="Q119" i="77"/>
  <c r="P119" i="77"/>
  <c r="O119" i="77"/>
  <c r="N119" i="77"/>
  <c r="M119" i="77"/>
  <c r="L119" i="77"/>
  <c r="K119" i="77"/>
  <c r="J119" i="77"/>
  <c r="I119" i="77"/>
  <c r="H119" i="77"/>
  <c r="G119" i="77"/>
  <c r="F119" i="77"/>
  <c r="E119" i="77"/>
  <c r="D119" i="77"/>
  <c r="AA118" i="77"/>
  <c r="Z118" i="77"/>
  <c r="Y118" i="77"/>
  <c r="X118" i="77"/>
  <c r="W118" i="77"/>
  <c r="V118" i="77"/>
  <c r="U118" i="77"/>
  <c r="T118" i="77"/>
  <c r="S118" i="77"/>
  <c r="R118" i="77"/>
  <c r="Q118" i="77"/>
  <c r="P118" i="77"/>
  <c r="O118" i="77"/>
  <c r="N118" i="77"/>
  <c r="M118" i="77"/>
  <c r="L118" i="77"/>
  <c r="K118" i="77"/>
  <c r="J118" i="77"/>
  <c r="I118" i="77"/>
  <c r="H118" i="77"/>
  <c r="G118" i="77"/>
  <c r="F118" i="77"/>
  <c r="E118" i="77"/>
  <c r="D118" i="77"/>
  <c r="AA117" i="77"/>
  <c r="Z117" i="77"/>
  <c r="Y117" i="77"/>
  <c r="X117" i="77"/>
  <c r="W117" i="77"/>
  <c r="V117" i="77"/>
  <c r="U117" i="77"/>
  <c r="T117" i="77"/>
  <c r="S117" i="77"/>
  <c r="R117" i="77"/>
  <c r="Q117" i="77"/>
  <c r="P117" i="77"/>
  <c r="O117" i="77"/>
  <c r="N117" i="77"/>
  <c r="M117" i="77"/>
  <c r="L117" i="77"/>
  <c r="K117" i="77"/>
  <c r="J117" i="77"/>
  <c r="I117" i="77"/>
  <c r="H117" i="77"/>
  <c r="G117" i="77"/>
  <c r="F117" i="77"/>
  <c r="E117" i="77"/>
  <c r="D117" i="77"/>
  <c r="AA116" i="77"/>
  <c r="Z116" i="77"/>
  <c r="Y116" i="77"/>
  <c r="X116" i="77"/>
  <c r="W116" i="77"/>
  <c r="V116" i="77"/>
  <c r="U116" i="77"/>
  <c r="T116" i="77"/>
  <c r="S116" i="77"/>
  <c r="R116" i="77"/>
  <c r="Q116" i="77"/>
  <c r="P116" i="77"/>
  <c r="O116" i="77"/>
  <c r="N116" i="77"/>
  <c r="M116" i="77"/>
  <c r="L116" i="77"/>
  <c r="K116" i="77"/>
  <c r="J116" i="77"/>
  <c r="I116" i="77"/>
  <c r="H116" i="77"/>
  <c r="G116" i="77"/>
  <c r="F116" i="77"/>
  <c r="E116" i="77"/>
  <c r="D116" i="77"/>
  <c r="AA115" i="77"/>
  <c r="Z115" i="77"/>
  <c r="Y115" i="77"/>
  <c r="X115" i="77"/>
  <c r="W115" i="77"/>
  <c r="V115" i="77"/>
  <c r="U115" i="77"/>
  <c r="T115" i="77"/>
  <c r="S115" i="77"/>
  <c r="R115" i="77"/>
  <c r="Q115" i="77"/>
  <c r="P115" i="77"/>
  <c r="O115" i="77"/>
  <c r="N115" i="77"/>
  <c r="M115" i="77"/>
  <c r="L115" i="77"/>
  <c r="K115" i="77"/>
  <c r="J115" i="77"/>
  <c r="I115" i="77"/>
  <c r="H115" i="77"/>
  <c r="G115" i="77"/>
  <c r="F115" i="77"/>
  <c r="E115" i="77"/>
  <c r="D115" i="77"/>
  <c r="AA114" i="77"/>
  <c r="Z114" i="77"/>
  <c r="Y114" i="77"/>
  <c r="X114" i="77"/>
  <c r="W114" i="77"/>
  <c r="V114" i="77"/>
  <c r="U114" i="77"/>
  <c r="T114" i="77"/>
  <c r="S114" i="77"/>
  <c r="R114" i="77"/>
  <c r="Q114" i="77"/>
  <c r="P114" i="77"/>
  <c r="O114" i="77"/>
  <c r="N114" i="77"/>
  <c r="M114" i="77"/>
  <c r="L114" i="77"/>
  <c r="K114" i="77"/>
  <c r="J114" i="77"/>
  <c r="I114" i="77"/>
  <c r="H114" i="77"/>
  <c r="G114" i="77"/>
  <c r="F114" i="77"/>
  <c r="E114" i="77"/>
  <c r="D114" i="77"/>
  <c r="AA113" i="77"/>
  <c r="Z113" i="77"/>
  <c r="Y113" i="77"/>
  <c r="X113" i="77"/>
  <c r="W113" i="77"/>
  <c r="V113" i="77"/>
  <c r="U113" i="77"/>
  <c r="T113" i="77"/>
  <c r="S113" i="77"/>
  <c r="R113" i="77"/>
  <c r="Q113" i="77"/>
  <c r="P113" i="77"/>
  <c r="O113" i="77"/>
  <c r="N113" i="77"/>
  <c r="M113" i="77"/>
  <c r="L113" i="77"/>
  <c r="K113" i="77"/>
  <c r="J113" i="77"/>
  <c r="I113" i="77"/>
  <c r="H113" i="77"/>
  <c r="G113" i="77"/>
  <c r="F113" i="77"/>
  <c r="E113" i="77"/>
  <c r="D113" i="77"/>
  <c r="AA112" i="77"/>
  <c r="Z112" i="77"/>
  <c r="Y112" i="77"/>
  <c r="X112" i="77"/>
  <c r="W112" i="77"/>
  <c r="V112" i="77"/>
  <c r="U112" i="77"/>
  <c r="T112" i="77"/>
  <c r="S112" i="77"/>
  <c r="R112" i="77"/>
  <c r="Q112" i="77"/>
  <c r="P112" i="77"/>
  <c r="O112" i="77"/>
  <c r="N112" i="77"/>
  <c r="M112" i="77"/>
  <c r="L112" i="77"/>
  <c r="K112" i="77"/>
  <c r="J112" i="77"/>
  <c r="I112" i="77"/>
  <c r="H112" i="77"/>
  <c r="G112" i="77"/>
  <c r="F112" i="77"/>
  <c r="E112" i="77"/>
  <c r="D112" i="77"/>
  <c r="AA111" i="77"/>
  <c r="Z111" i="77"/>
  <c r="Y111" i="77"/>
  <c r="X111" i="77"/>
  <c r="W111" i="77"/>
  <c r="V111" i="77"/>
  <c r="U111" i="77"/>
  <c r="T111" i="77"/>
  <c r="S111" i="77"/>
  <c r="R111" i="77"/>
  <c r="Q111" i="77"/>
  <c r="P111" i="77"/>
  <c r="O111" i="77"/>
  <c r="N111" i="77"/>
  <c r="M111" i="77"/>
  <c r="L111" i="77"/>
  <c r="K111" i="77"/>
  <c r="J111" i="77"/>
  <c r="I111" i="77"/>
  <c r="H111" i="77"/>
  <c r="G111" i="77"/>
  <c r="F111" i="77"/>
  <c r="E111" i="77"/>
  <c r="D111" i="77"/>
  <c r="AA110" i="77"/>
  <c r="Z110" i="77"/>
  <c r="Y110" i="77"/>
  <c r="X110" i="77"/>
  <c r="W110" i="77"/>
  <c r="V110" i="77"/>
  <c r="U110" i="77"/>
  <c r="T110" i="77"/>
  <c r="S110" i="77"/>
  <c r="R110" i="77"/>
  <c r="Q110" i="77"/>
  <c r="P110" i="77"/>
  <c r="O110" i="77"/>
  <c r="N110" i="77"/>
  <c r="M110" i="77"/>
  <c r="L110" i="77"/>
  <c r="K110" i="77"/>
  <c r="J110" i="77"/>
  <c r="I110" i="77"/>
  <c r="H110" i="77"/>
  <c r="G110" i="77"/>
  <c r="F110" i="77"/>
  <c r="E110" i="77"/>
  <c r="D110" i="77"/>
  <c r="AA109" i="77"/>
  <c r="Z109" i="77"/>
  <c r="Y109" i="77"/>
  <c r="X109" i="77"/>
  <c r="W109" i="77"/>
  <c r="V109" i="77"/>
  <c r="U109" i="77"/>
  <c r="T109" i="77"/>
  <c r="S109" i="77"/>
  <c r="R109" i="77"/>
  <c r="Q109" i="77"/>
  <c r="P109" i="77"/>
  <c r="O109" i="77"/>
  <c r="N109" i="77"/>
  <c r="M109" i="77"/>
  <c r="L109" i="77"/>
  <c r="K109" i="77"/>
  <c r="J109" i="77"/>
  <c r="I109" i="77"/>
  <c r="H109" i="77"/>
  <c r="G109" i="77"/>
  <c r="F109" i="77"/>
  <c r="E109" i="77"/>
  <c r="D109" i="77"/>
  <c r="AA108" i="77"/>
  <c r="Z108" i="77"/>
  <c r="Y108" i="77"/>
  <c r="X108" i="77"/>
  <c r="W108" i="77"/>
  <c r="V108" i="77"/>
  <c r="U108" i="77"/>
  <c r="T108" i="77"/>
  <c r="S108" i="77"/>
  <c r="R108" i="77"/>
  <c r="Q108" i="77"/>
  <c r="P108" i="77"/>
  <c r="O108" i="77"/>
  <c r="N108" i="77"/>
  <c r="M108" i="77"/>
  <c r="L108" i="77"/>
  <c r="K108" i="77"/>
  <c r="J108" i="77"/>
  <c r="I108" i="77"/>
  <c r="H108" i="77"/>
  <c r="G108" i="77"/>
  <c r="F108" i="77"/>
  <c r="E108" i="77"/>
  <c r="D108" i="77"/>
  <c r="AA107" i="77"/>
  <c r="Z107" i="77"/>
  <c r="Y107" i="77"/>
  <c r="X107" i="77"/>
  <c r="W107" i="77"/>
  <c r="V107" i="77"/>
  <c r="U107" i="77"/>
  <c r="T107" i="77"/>
  <c r="S107" i="77"/>
  <c r="R107" i="77"/>
  <c r="Q107" i="77"/>
  <c r="P107" i="77"/>
  <c r="O107" i="77"/>
  <c r="N107" i="77"/>
  <c r="M107" i="77"/>
  <c r="L107" i="77"/>
  <c r="K107" i="77"/>
  <c r="J107" i="77"/>
  <c r="I107" i="77"/>
  <c r="H107" i="77"/>
  <c r="G107" i="77"/>
  <c r="F107" i="77"/>
  <c r="E107" i="77"/>
  <c r="D107" i="77"/>
  <c r="AA106" i="77"/>
  <c r="Z106" i="77"/>
  <c r="Y106" i="77"/>
  <c r="X106" i="77"/>
  <c r="W106" i="77"/>
  <c r="V106" i="77"/>
  <c r="U106" i="77"/>
  <c r="T106" i="77"/>
  <c r="S106" i="77"/>
  <c r="R106" i="77"/>
  <c r="Q106" i="77"/>
  <c r="P106" i="77"/>
  <c r="O106" i="77"/>
  <c r="N106" i="77"/>
  <c r="M106" i="77"/>
  <c r="L106" i="77"/>
  <c r="K106" i="77"/>
  <c r="J106" i="77"/>
  <c r="I106" i="77"/>
  <c r="H106" i="77"/>
  <c r="G106" i="77"/>
  <c r="F106" i="77"/>
  <c r="E106" i="77"/>
  <c r="D106" i="77"/>
  <c r="AA105" i="77"/>
  <c r="Z105" i="77"/>
  <c r="Y105" i="77"/>
  <c r="X105" i="77"/>
  <c r="W105" i="77"/>
  <c r="V105" i="77"/>
  <c r="U105" i="77"/>
  <c r="T105" i="77"/>
  <c r="S105" i="77"/>
  <c r="R105" i="77"/>
  <c r="Q105" i="77"/>
  <c r="P105" i="77"/>
  <c r="O105" i="77"/>
  <c r="N105" i="77"/>
  <c r="M105" i="77"/>
  <c r="L105" i="77"/>
  <c r="K105" i="77"/>
  <c r="J105" i="77"/>
  <c r="I105" i="77"/>
  <c r="H105" i="77"/>
  <c r="G105" i="77"/>
  <c r="F105" i="77"/>
  <c r="E105" i="77"/>
  <c r="D105" i="77"/>
  <c r="AA104" i="77"/>
  <c r="Z104" i="77"/>
  <c r="Y104" i="77"/>
  <c r="X104" i="77"/>
  <c r="W104" i="77"/>
  <c r="V104" i="77"/>
  <c r="U104" i="77"/>
  <c r="T104" i="77"/>
  <c r="S104" i="77"/>
  <c r="R104" i="77"/>
  <c r="Q104" i="77"/>
  <c r="P104" i="77"/>
  <c r="O104" i="77"/>
  <c r="N104" i="77"/>
  <c r="M104" i="77"/>
  <c r="L104" i="77"/>
  <c r="K104" i="77"/>
  <c r="J104" i="77"/>
  <c r="I104" i="77"/>
  <c r="H104" i="77"/>
  <c r="G104" i="77"/>
  <c r="F104" i="77"/>
  <c r="E104" i="77"/>
  <c r="D104" i="77"/>
  <c r="AA103" i="77"/>
  <c r="Z103" i="77"/>
  <c r="Y103" i="77"/>
  <c r="X103" i="77"/>
  <c r="W103" i="77"/>
  <c r="V103" i="77"/>
  <c r="U103" i="77"/>
  <c r="T103" i="77"/>
  <c r="S103" i="77"/>
  <c r="R103" i="77"/>
  <c r="Q103" i="77"/>
  <c r="P103" i="77"/>
  <c r="O103" i="77"/>
  <c r="N103" i="77"/>
  <c r="M103" i="77"/>
  <c r="L103" i="77"/>
  <c r="K103" i="77"/>
  <c r="J103" i="77"/>
  <c r="I103" i="77"/>
  <c r="H103" i="77"/>
  <c r="G103" i="77"/>
  <c r="F103" i="77"/>
  <c r="E103" i="77"/>
  <c r="D103" i="77"/>
  <c r="AA102" i="77"/>
  <c r="Z102" i="77"/>
  <c r="Y102" i="77"/>
  <c r="X102" i="77"/>
  <c r="W102" i="77"/>
  <c r="V102" i="77"/>
  <c r="U102" i="77"/>
  <c r="T102" i="77"/>
  <c r="S102" i="77"/>
  <c r="R102" i="77"/>
  <c r="Q102" i="77"/>
  <c r="P102" i="77"/>
  <c r="O102" i="77"/>
  <c r="N102" i="77"/>
  <c r="M102" i="77"/>
  <c r="L102" i="77"/>
  <c r="K102" i="77"/>
  <c r="J102" i="77"/>
  <c r="I102" i="77"/>
  <c r="H102" i="77"/>
  <c r="G102" i="77"/>
  <c r="F102" i="77"/>
  <c r="E102" i="77"/>
  <c r="D102" i="77"/>
  <c r="AA101" i="77"/>
  <c r="Z101" i="77"/>
  <c r="Y101" i="77"/>
  <c r="X101" i="77"/>
  <c r="W101" i="77"/>
  <c r="V101" i="77"/>
  <c r="U101" i="77"/>
  <c r="T101" i="77"/>
  <c r="S101" i="77"/>
  <c r="R101" i="77"/>
  <c r="Q101" i="77"/>
  <c r="P101" i="77"/>
  <c r="O101" i="77"/>
  <c r="N101" i="77"/>
  <c r="M101" i="77"/>
  <c r="L101" i="77"/>
  <c r="K101" i="77"/>
  <c r="J101" i="77"/>
  <c r="I101" i="77"/>
  <c r="H101" i="77"/>
  <c r="G101" i="77"/>
  <c r="F101" i="77"/>
  <c r="E101" i="77"/>
  <c r="D101" i="77"/>
  <c r="AA100" i="77"/>
  <c r="Z100" i="77"/>
  <c r="Y100" i="77"/>
  <c r="X100" i="77"/>
  <c r="W100" i="77"/>
  <c r="V100" i="77"/>
  <c r="U100" i="77"/>
  <c r="T100" i="77"/>
  <c r="S100" i="77"/>
  <c r="R100" i="77"/>
  <c r="Q100" i="77"/>
  <c r="P100" i="77"/>
  <c r="O100" i="77"/>
  <c r="N100" i="77"/>
  <c r="M100" i="77"/>
  <c r="L100" i="77"/>
  <c r="K100" i="77"/>
  <c r="J100" i="77"/>
  <c r="I100" i="77"/>
  <c r="H100" i="77"/>
  <c r="G100" i="77"/>
  <c r="F100" i="77"/>
  <c r="E100" i="77"/>
  <c r="D100" i="77"/>
  <c r="AA99" i="77"/>
  <c r="Z99" i="77"/>
  <c r="Y99" i="77"/>
  <c r="X99" i="77"/>
  <c r="W99" i="77"/>
  <c r="V99" i="77"/>
  <c r="U99" i="77"/>
  <c r="T99" i="77"/>
  <c r="S99" i="77"/>
  <c r="R99" i="77"/>
  <c r="Q99" i="77"/>
  <c r="P99" i="77"/>
  <c r="O99" i="77"/>
  <c r="N99" i="77"/>
  <c r="M99" i="77"/>
  <c r="L99" i="77"/>
  <c r="K99" i="77"/>
  <c r="J99" i="77"/>
  <c r="I99" i="77"/>
  <c r="H99" i="77"/>
  <c r="G99" i="77"/>
  <c r="F99" i="77"/>
  <c r="E99" i="77"/>
  <c r="D99" i="77"/>
  <c r="AA98" i="77"/>
  <c r="Z98" i="77"/>
  <c r="Y98" i="77"/>
  <c r="X98" i="77"/>
  <c r="W98" i="77"/>
  <c r="V98" i="77"/>
  <c r="U98" i="77"/>
  <c r="T98" i="77"/>
  <c r="S98" i="77"/>
  <c r="R98" i="77"/>
  <c r="Q98" i="77"/>
  <c r="P98" i="77"/>
  <c r="O98" i="77"/>
  <c r="N98" i="77"/>
  <c r="M98" i="77"/>
  <c r="L98" i="77"/>
  <c r="K98" i="77"/>
  <c r="J98" i="77"/>
  <c r="I98" i="77"/>
  <c r="H98" i="77"/>
  <c r="G98" i="77"/>
  <c r="F98" i="77"/>
  <c r="E98" i="77"/>
  <c r="D98" i="77"/>
  <c r="AA97" i="77"/>
  <c r="Z97" i="77"/>
  <c r="Y97" i="77"/>
  <c r="X97" i="77"/>
  <c r="W97" i="77"/>
  <c r="V97" i="77"/>
  <c r="U97" i="77"/>
  <c r="T97" i="77"/>
  <c r="S97" i="77"/>
  <c r="R97" i="77"/>
  <c r="Q97" i="77"/>
  <c r="P97" i="77"/>
  <c r="O97" i="77"/>
  <c r="N97" i="77"/>
  <c r="M97" i="77"/>
  <c r="L97" i="77"/>
  <c r="K97" i="77"/>
  <c r="J97" i="77"/>
  <c r="I97" i="77"/>
  <c r="H97" i="77"/>
  <c r="G97" i="77"/>
  <c r="F97" i="77"/>
  <c r="E97" i="77"/>
  <c r="D97" i="77"/>
  <c r="AA96" i="77"/>
  <c r="Z96" i="77"/>
  <c r="Y96" i="77"/>
  <c r="X96" i="77"/>
  <c r="W96" i="77"/>
  <c r="V96" i="77"/>
  <c r="U96" i="77"/>
  <c r="T96" i="77"/>
  <c r="S96" i="77"/>
  <c r="R96" i="77"/>
  <c r="Q96" i="77"/>
  <c r="P96" i="77"/>
  <c r="O96" i="77"/>
  <c r="N96" i="77"/>
  <c r="M96" i="77"/>
  <c r="L96" i="77"/>
  <c r="K96" i="77"/>
  <c r="J96" i="77"/>
  <c r="I96" i="77"/>
  <c r="H96" i="77"/>
  <c r="G96" i="77"/>
  <c r="F96" i="77"/>
  <c r="E96" i="77"/>
  <c r="D96" i="77"/>
  <c r="AA95" i="77"/>
  <c r="Z95" i="77"/>
  <c r="Y95" i="77"/>
  <c r="X95" i="77"/>
  <c r="W95" i="77"/>
  <c r="V95" i="77"/>
  <c r="U95" i="77"/>
  <c r="T95" i="77"/>
  <c r="S95" i="77"/>
  <c r="R95" i="77"/>
  <c r="Q95" i="77"/>
  <c r="P95" i="77"/>
  <c r="O95" i="77"/>
  <c r="N95" i="77"/>
  <c r="M95" i="77"/>
  <c r="L95" i="77"/>
  <c r="K95" i="77"/>
  <c r="J95" i="77"/>
  <c r="I95" i="77"/>
  <c r="H95" i="77"/>
  <c r="G95" i="77"/>
  <c r="F95" i="77"/>
  <c r="E95" i="77"/>
  <c r="D95" i="77"/>
  <c r="AA94" i="77"/>
  <c r="Z94" i="77"/>
  <c r="Y94" i="77"/>
  <c r="X94" i="77"/>
  <c r="W94" i="77"/>
  <c r="V94" i="77"/>
  <c r="U94" i="77"/>
  <c r="T94" i="77"/>
  <c r="S94" i="77"/>
  <c r="R94" i="77"/>
  <c r="Q94" i="77"/>
  <c r="P94" i="77"/>
  <c r="O94" i="77"/>
  <c r="N94" i="77"/>
  <c r="M94" i="77"/>
  <c r="L94" i="77"/>
  <c r="K94" i="77"/>
  <c r="J94" i="77"/>
  <c r="I94" i="77"/>
  <c r="H94" i="77"/>
  <c r="G94" i="77"/>
  <c r="F94" i="77"/>
  <c r="E94" i="77"/>
  <c r="D94" i="77"/>
  <c r="AA93" i="77"/>
  <c r="Z93" i="77"/>
  <c r="Y93" i="77"/>
  <c r="X93" i="77"/>
  <c r="W93" i="77"/>
  <c r="V93" i="77"/>
  <c r="U93" i="77"/>
  <c r="T93" i="77"/>
  <c r="S93" i="77"/>
  <c r="R93" i="77"/>
  <c r="Q93" i="77"/>
  <c r="P93" i="77"/>
  <c r="O93" i="77"/>
  <c r="N93" i="77"/>
  <c r="M93" i="77"/>
  <c r="L93" i="77"/>
  <c r="K93" i="77"/>
  <c r="J93" i="77"/>
  <c r="I93" i="77"/>
  <c r="H93" i="77"/>
  <c r="G93" i="77"/>
  <c r="F93" i="77"/>
  <c r="E93" i="77"/>
  <c r="D93" i="77"/>
  <c r="AA92" i="77"/>
  <c r="Z92" i="77"/>
  <c r="Y92" i="77"/>
  <c r="X92" i="77"/>
  <c r="W92" i="77"/>
  <c r="V92" i="77"/>
  <c r="U92" i="77"/>
  <c r="T92" i="77"/>
  <c r="S92" i="77"/>
  <c r="R92" i="77"/>
  <c r="Q92" i="77"/>
  <c r="P92" i="77"/>
  <c r="O92" i="77"/>
  <c r="N92" i="77"/>
  <c r="M92" i="77"/>
  <c r="L92" i="77"/>
  <c r="K92" i="77"/>
  <c r="J92" i="77"/>
  <c r="I92" i="77"/>
  <c r="H92" i="77"/>
  <c r="G92" i="77"/>
  <c r="F92" i="77"/>
  <c r="E92" i="77"/>
  <c r="D92" i="77"/>
  <c r="AA91" i="77"/>
  <c r="Z91" i="77"/>
  <c r="Y91" i="77"/>
  <c r="X91" i="77"/>
  <c r="W91" i="77"/>
  <c r="V91" i="77"/>
  <c r="U91" i="77"/>
  <c r="T91" i="77"/>
  <c r="S91" i="77"/>
  <c r="R91" i="77"/>
  <c r="Q91" i="77"/>
  <c r="P91" i="77"/>
  <c r="O91" i="77"/>
  <c r="N91" i="77"/>
  <c r="M91" i="77"/>
  <c r="L91" i="77"/>
  <c r="K91" i="77"/>
  <c r="J91" i="77"/>
  <c r="I91" i="77"/>
  <c r="H91" i="77"/>
  <c r="G91" i="77"/>
  <c r="F91" i="77"/>
  <c r="E91" i="77"/>
  <c r="D91" i="77"/>
  <c r="AA90" i="77"/>
  <c r="Z90" i="77"/>
  <c r="Y90" i="77"/>
  <c r="X90" i="77"/>
  <c r="W90" i="77"/>
  <c r="V90" i="77"/>
  <c r="U90" i="77"/>
  <c r="T90" i="77"/>
  <c r="S90" i="77"/>
  <c r="R90" i="77"/>
  <c r="Q90" i="77"/>
  <c r="P90" i="77"/>
  <c r="O90" i="77"/>
  <c r="N90" i="77"/>
  <c r="M90" i="77"/>
  <c r="L90" i="77"/>
  <c r="K90" i="77"/>
  <c r="J90" i="77"/>
  <c r="I90" i="77"/>
  <c r="H90" i="77"/>
  <c r="G90" i="77"/>
  <c r="F90" i="77"/>
  <c r="E90" i="77"/>
  <c r="D90" i="77"/>
  <c r="AA89" i="77"/>
  <c r="Z89" i="77"/>
  <c r="Y89" i="77"/>
  <c r="X89" i="77"/>
  <c r="W89" i="77"/>
  <c r="V89" i="77"/>
  <c r="U89" i="77"/>
  <c r="T89" i="77"/>
  <c r="S89" i="77"/>
  <c r="R89" i="77"/>
  <c r="Q89" i="77"/>
  <c r="P89" i="77"/>
  <c r="O89" i="77"/>
  <c r="N89" i="77"/>
  <c r="M89" i="77"/>
  <c r="L89" i="77"/>
  <c r="K89" i="77"/>
  <c r="J89" i="77"/>
  <c r="I89" i="77"/>
  <c r="H89" i="77"/>
  <c r="G89" i="77"/>
  <c r="F89" i="77"/>
  <c r="E89" i="77"/>
  <c r="D89" i="77"/>
  <c r="AA88" i="77"/>
  <c r="Z88" i="77"/>
  <c r="Y88" i="77"/>
  <c r="X88" i="77"/>
  <c r="W88" i="77"/>
  <c r="V88" i="77"/>
  <c r="U88" i="77"/>
  <c r="T88" i="77"/>
  <c r="S88" i="77"/>
  <c r="R88" i="77"/>
  <c r="Q88" i="77"/>
  <c r="P88" i="77"/>
  <c r="O88" i="77"/>
  <c r="N88" i="77"/>
  <c r="M88" i="77"/>
  <c r="L88" i="77"/>
  <c r="K88" i="77"/>
  <c r="J88" i="77"/>
  <c r="I88" i="77"/>
  <c r="H88" i="77"/>
  <c r="G88" i="77"/>
  <c r="F88" i="77"/>
  <c r="E88" i="77"/>
  <c r="D88" i="77"/>
  <c r="AA87" i="77"/>
  <c r="Z87" i="77"/>
  <c r="Y87" i="77"/>
  <c r="X87" i="77"/>
  <c r="W87" i="77"/>
  <c r="V87" i="77"/>
  <c r="U87" i="77"/>
  <c r="T87" i="77"/>
  <c r="S87" i="77"/>
  <c r="R87" i="77"/>
  <c r="Q87" i="77"/>
  <c r="P87" i="77"/>
  <c r="O87" i="77"/>
  <c r="N87" i="77"/>
  <c r="M87" i="77"/>
  <c r="L87" i="77"/>
  <c r="K87" i="77"/>
  <c r="J87" i="77"/>
  <c r="I87" i="77"/>
  <c r="H87" i="77"/>
  <c r="G87" i="77"/>
  <c r="F87" i="77"/>
  <c r="E87" i="77"/>
  <c r="D87" i="77"/>
  <c r="AA86" i="77"/>
  <c r="Z86" i="77"/>
  <c r="Y86" i="77"/>
  <c r="X86" i="77"/>
  <c r="W86" i="77"/>
  <c r="V86" i="77"/>
  <c r="U86" i="77"/>
  <c r="T86" i="77"/>
  <c r="S86" i="77"/>
  <c r="R86" i="77"/>
  <c r="Q86" i="77"/>
  <c r="P86" i="77"/>
  <c r="O86" i="77"/>
  <c r="N86" i="77"/>
  <c r="M86" i="77"/>
  <c r="L86" i="77"/>
  <c r="K86" i="77"/>
  <c r="J86" i="77"/>
  <c r="I86" i="77"/>
  <c r="H86" i="77"/>
  <c r="G86" i="77"/>
  <c r="F86" i="77"/>
  <c r="E86" i="77"/>
  <c r="D86" i="77"/>
  <c r="AA85" i="77"/>
  <c r="Z85" i="77"/>
  <c r="Y85" i="77"/>
  <c r="X85" i="77"/>
  <c r="W85" i="77"/>
  <c r="V85" i="77"/>
  <c r="U85" i="77"/>
  <c r="T85" i="77"/>
  <c r="S85" i="77"/>
  <c r="R85" i="77"/>
  <c r="Q85" i="77"/>
  <c r="P85" i="77"/>
  <c r="O85" i="77"/>
  <c r="N85" i="77"/>
  <c r="M85" i="77"/>
  <c r="L85" i="77"/>
  <c r="K85" i="77"/>
  <c r="J85" i="77"/>
  <c r="I85" i="77"/>
  <c r="H85" i="77"/>
  <c r="G85" i="77"/>
  <c r="F85" i="77"/>
  <c r="E85" i="77"/>
  <c r="D85" i="77"/>
  <c r="AA84" i="77"/>
  <c r="Z84" i="77"/>
  <c r="Y84" i="77"/>
  <c r="X84" i="77"/>
  <c r="W84" i="77"/>
  <c r="V84" i="77"/>
  <c r="U84" i="77"/>
  <c r="T84" i="77"/>
  <c r="S84" i="77"/>
  <c r="R84" i="77"/>
  <c r="Q84" i="77"/>
  <c r="P84" i="77"/>
  <c r="O84" i="77"/>
  <c r="N84" i="77"/>
  <c r="M84" i="77"/>
  <c r="L84" i="77"/>
  <c r="K84" i="77"/>
  <c r="J84" i="77"/>
  <c r="I84" i="77"/>
  <c r="H84" i="77"/>
  <c r="G84" i="77"/>
  <c r="F84" i="77"/>
  <c r="E84" i="77"/>
  <c r="D84" i="77"/>
  <c r="AA83" i="77"/>
  <c r="Z83" i="77"/>
  <c r="Y83" i="77"/>
  <c r="X83" i="77"/>
  <c r="W83" i="77"/>
  <c r="V83" i="77"/>
  <c r="U83" i="77"/>
  <c r="T83" i="77"/>
  <c r="S83" i="77"/>
  <c r="R83" i="77"/>
  <c r="Q83" i="77"/>
  <c r="P83" i="77"/>
  <c r="O83" i="77"/>
  <c r="N83" i="77"/>
  <c r="M83" i="77"/>
  <c r="L83" i="77"/>
  <c r="K83" i="77"/>
  <c r="J83" i="77"/>
  <c r="I83" i="77"/>
  <c r="H83" i="77"/>
  <c r="G83" i="77"/>
  <c r="F83" i="77"/>
  <c r="E83" i="77"/>
  <c r="D83" i="77"/>
  <c r="AA82" i="77"/>
  <c r="Z82" i="77"/>
  <c r="Y82" i="77"/>
  <c r="X82" i="77"/>
  <c r="W82" i="77"/>
  <c r="V82" i="77"/>
  <c r="U82" i="77"/>
  <c r="T82" i="77"/>
  <c r="S82" i="77"/>
  <c r="R82" i="77"/>
  <c r="Q82" i="77"/>
  <c r="P82" i="77"/>
  <c r="O82" i="77"/>
  <c r="N82" i="77"/>
  <c r="M82" i="77"/>
  <c r="L82" i="77"/>
  <c r="K82" i="77"/>
  <c r="J82" i="77"/>
  <c r="I82" i="77"/>
  <c r="H82" i="77"/>
  <c r="G82" i="77"/>
  <c r="F82" i="77"/>
  <c r="E82" i="77"/>
  <c r="D82" i="77"/>
  <c r="AA81" i="77"/>
  <c r="Z81" i="77"/>
  <c r="Y81" i="77"/>
  <c r="X81" i="77"/>
  <c r="W81" i="77"/>
  <c r="V81" i="77"/>
  <c r="U81" i="77"/>
  <c r="T81" i="77"/>
  <c r="S81" i="77"/>
  <c r="R81" i="77"/>
  <c r="Q81" i="77"/>
  <c r="P81" i="77"/>
  <c r="O81" i="77"/>
  <c r="N81" i="77"/>
  <c r="M81" i="77"/>
  <c r="L81" i="77"/>
  <c r="K81" i="77"/>
  <c r="J81" i="77"/>
  <c r="I81" i="77"/>
  <c r="H81" i="77"/>
  <c r="G81" i="77"/>
  <c r="F81" i="77"/>
  <c r="E81" i="77"/>
  <c r="D81" i="77"/>
  <c r="AA80" i="77"/>
  <c r="Z80" i="77"/>
  <c r="Y80" i="77"/>
  <c r="X80" i="77"/>
  <c r="W80" i="77"/>
  <c r="V80" i="77"/>
  <c r="U80" i="77"/>
  <c r="T80" i="77"/>
  <c r="S80" i="77"/>
  <c r="R80" i="77"/>
  <c r="Q80" i="77"/>
  <c r="P80" i="77"/>
  <c r="O80" i="77"/>
  <c r="N80" i="77"/>
  <c r="M80" i="77"/>
  <c r="L80" i="77"/>
  <c r="K80" i="77"/>
  <c r="J80" i="77"/>
  <c r="I80" i="77"/>
  <c r="H80" i="77"/>
  <c r="G80" i="77"/>
  <c r="F80" i="77"/>
  <c r="E80" i="77"/>
  <c r="D80" i="77"/>
  <c r="AA79" i="77"/>
  <c r="Z79" i="77"/>
  <c r="Y79" i="77"/>
  <c r="X79" i="77"/>
  <c r="W79" i="77"/>
  <c r="V79" i="77"/>
  <c r="U79" i="77"/>
  <c r="T79" i="77"/>
  <c r="S79" i="77"/>
  <c r="R79" i="77"/>
  <c r="Q79" i="77"/>
  <c r="P79" i="77"/>
  <c r="O79" i="77"/>
  <c r="N79" i="77"/>
  <c r="M79" i="77"/>
  <c r="L79" i="77"/>
  <c r="K79" i="77"/>
  <c r="J79" i="77"/>
  <c r="I79" i="77"/>
  <c r="H79" i="77"/>
  <c r="G79" i="77"/>
  <c r="F79" i="77"/>
  <c r="E79" i="77"/>
  <c r="D79" i="77"/>
  <c r="AA78" i="77"/>
  <c r="Z78" i="77"/>
  <c r="Y78" i="77"/>
  <c r="X78" i="77"/>
  <c r="W78" i="77"/>
  <c r="V78" i="77"/>
  <c r="U78" i="77"/>
  <c r="T78" i="77"/>
  <c r="S78" i="77"/>
  <c r="R78" i="77"/>
  <c r="Q78" i="77"/>
  <c r="P78" i="77"/>
  <c r="O78" i="77"/>
  <c r="N78" i="77"/>
  <c r="M78" i="77"/>
  <c r="L78" i="77"/>
  <c r="K78" i="77"/>
  <c r="J78" i="77"/>
  <c r="I78" i="77"/>
  <c r="H78" i="77"/>
  <c r="G78" i="77"/>
  <c r="F78" i="77"/>
  <c r="E78" i="77"/>
  <c r="D78" i="77"/>
  <c r="AA77" i="77"/>
  <c r="Z77" i="77"/>
  <c r="Y77" i="77"/>
  <c r="X77" i="77"/>
  <c r="W77" i="77"/>
  <c r="V77" i="77"/>
  <c r="U77" i="77"/>
  <c r="T77" i="77"/>
  <c r="S77" i="77"/>
  <c r="R77" i="77"/>
  <c r="Q77" i="77"/>
  <c r="P77" i="77"/>
  <c r="O77" i="77"/>
  <c r="N77" i="77"/>
  <c r="M77" i="77"/>
  <c r="L77" i="77"/>
  <c r="K77" i="77"/>
  <c r="J77" i="77"/>
  <c r="I77" i="77"/>
  <c r="H77" i="77"/>
  <c r="G77" i="77"/>
  <c r="F77" i="77"/>
  <c r="E77" i="77"/>
  <c r="D77" i="77"/>
  <c r="AA76" i="77"/>
  <c r="Z76" i="77"/>
  <c r="Y76" i="77"/>
  <c r="X76" i="77"/>
  <c r="W76" i="77"/>
  <c r="V76" i="77"/>
  <c r="U76" i="77"/>
  <c r="T76" i="77"/>
  <c r="S76" i="77"/>
  <c r="R76" i="77"/>
  <c r="Q76" i="77"/>
  <c r="P76" i="77"/>
  <c r="O76" i="77"/>
  <c r="N76" i="77"/>
  <c r="M76" i="77"/>
  <c r="L76" i="77"/>
  <c r="K76" i="77"/>
  <c r="J76" i="77"/>
  <c r="I76" i="77"/>
  <c r="H76" i="77"/>
  <c r="G76" i="77"/>
  <c r="F76" i="77"/>
  <c r="E76" i="77"/>
  <c r="D76" i="77"/>
  <c r="AA75" i="77"/>
  <c r="Z75" i="77"/>
  <c r="Y75" i="77"/>
  <c r="X75" i="77"/>
  <c r="W75" i="77"/>
  <c r="V75" i="77"/>
  <c r="U75" i="77"/>
  <c r="T75" i="77"/>
  <c r="S75" i="77"/>
  <c r="R75" i="77"/>
  <c r="Q75" i="77"/>
  <c r="P75" i="77"/>
  <c r="O75" i="77"/>
  <c r="N75" i="77"/>
  <c r="M75" i="77"/>
  <c r="L75" i="77"/>
  <c r="K75" i="77"/>
  <c r="J75" i="77"/>
  <c r="I75" i="77"/>
  <c r="H75" i="77"/>
  <c r="G75" i="77"/>
  <c r="F75" i="77"/>
  <c r="E75" i="77"/>
  <c r="D75" i="77"/>
  <c r="AA74" i="77"/>
  <c r="Z74" i="77"/>
  <c r="Y74" i="77"/>
  <c r="X74" i="77"/>
  <c r="W74" i="77"/>
  <c r="V74" i="77"/>
  <c r="U74" i="77"/>
  <c r="T74" i="77"/>
  <c r="S74" i="77"/>
  <c r="R74" i="77"/>
  <c r="Q74" i="77"/>
  <c r="P74" i="77"/>
  <c r="O74" i="77"/>
  <c r="N74" i="77"/>
  <c r="M74" i="77"/>
  <c r="L74" i="77"/>
  <c r="K74" i="77"/>
  <c r="J74" i="77"/>
  <c r="I74" i="77"/>
  <c r="H74" i="77"/>
  <c r="G74" i="77"/>
  <c r="F74" i="77"/>
  <c r="E74" i="77"/>
  <c r="D74" i="77"/>
  <c r="AA73" i="77"/>
  <c r="Z73" i="77"/>
  <c r="Y73" i="77"/>
  <c r="X73" i="77"/>
  <c r="W73" i="77"/>
  <c r="V73" i="77"/>
  <c r="U73" i="77"/>
  <c r="T73" i="77"/>
  <c r="S73" i="77"/>
  <c r="R73" i="77"/>
  <c r="Q73" i="77"/>
  <c r="P73" i="77"/>
  <c r="O73" i="77"/>
  <c r="N73" i="77"/>
  <c r="M73" i="77"/>
  <c r="L73" i="77"/>
  <c r="K73" i="77"/>
  <c r="J73" i="77"/>
  <c r="I73" i="77"/>
  <c r="H73" i="77"/>
  <c r="G73" i="77"/>
  <c r="F73" i="77"/>
  <c r="E73" i="77"/>
  <c r="D73" i="77"/>
  <c r="AA72" i="77"/>
  <c r="Z72" i="77"/>
  <c r="Y72" i="77"/>
  <c r="X72" i="77"/>
  <c r="W72" i="77"/>
  <c r="V72" i="77"/>
  <c r="U72" i="77"/>
  <c r="T72" i="77"/>
  <c r="S72" i="77"/>
  <c r="R72" i="77"/>
  <c r="Q72" i="77"/>
  <c r="P72" i="77"/>
  <c r="O72" i="77"/>
  <c r="N72" i="77"/>
  <c r="M72" i="77"/>
  <c r="L72" i="77"/>
  <c r="K72" i="77"/>
  <c r="J72" i="77"/>
  <c r="I72" i="77"/>
  <c r="H72" i="77"/>
  <c r="G72" i="77"/>
  <c r="F72" i="77"/>
  <c r="E72" i="77"/>
  <c r="D72" i="77"/>
  <c r="AA71" i="77"/>
  <c r="Z71" i="77"/>
  <c r="Y71" i="77"/>
  <c r="X71" i="77"/>
  <c r="W71" i="77"/>
  <c r="V71" i="77"/>
  <c r="U71" i="77"/>
  <c r="T71" i="77"/>
  <c r="S71" i="77"/>
  <c r="R71" i="77"/>
  <c r="Q71" i="77"/>
  <c r="P71" i="77"/>
  <c r="O71" i="77"/>
  <c r="N71" i="77"/>
  <c r="M71" i="77"/>
  <c r="L71" i="77"/>
  <c r="K71" i="77"/>
  <c r="J71" i="77"/>
  <c r="I71" i="77"/>
  <c r="H71" i="77"/>
  <c r="G71" i="77"/>
  <c r="F71" i="77"/>
  <c r="E71" i="77"/>
  <c r="D71" i="77"/>
  <c r="AA70" i="77"/>
  <c r="Z70" i="77"/>
  <c r="Y70" i="77"/>
  <c r="X70" i="77"/>
  <c r="W70" i="77"/>
  <c r="V70" i="77"/>
  <c r="U70" i="77"/>
  <c r="T70" i="77"/>
  <c r="S70" i="77"/>
  <c r="R70" i="77"/>
  <c r="Q70" i="77"/>
  <c r="P70" i="77"/>
  <c r="O70" i="77"/>
  <c r="N70" i="77"/>
  <c r="M70" i="77"/>
  <c r="L70" i="77"/>
  <c r="K70" i="77"/>
  <c r="J70" i="77"/>
  <c r="I70" i="77"/>
  <c r="H70" i="77"/>
  <c r="G70" i="77"/>
  <c r="F70" i="77"/>
  <c r="E70" i="77"/>
  <c r="D70" i="77"/>
  <c r="AA69" i="77"/>
  <c r="Z69" i="77"/>
  <c r="Y69" i="77"/>
  <c r="X69" i="77"/>
  <c r="W69" i="77"/>
  <c r="V69" i="77"/>
  <c r="U69" i="77"/>
  <c r="T69" i="77"/>
  <c r="S69" i="77"/>
  <c r="R69" i="77"/>
  <c r="Q69" i="77"/>
  <c r="P69" i="77"/>
  <c r="O69" i="77"/>
  <c r="N69" i="77"/>
  <c r="M69" i="77"/>
  <c r="L69" i="77"/>
  <c r="K69" i="77"/>
  <c r="J69" i="77"/>
  <c r="I69" i="77"/>
  <c r="H69" i="77"/>
  <c r="G69" i="77"/>
  <c r="F69" i="77"/>
  <c r="E69" i="77"/>
  <c r="D69" i="77"/>
  <c r="AA68" i="77"/>
  <c r="Z68" i="77"/>
  <c r="Y68" i="77"/>
  <c r="X68" i="77"/>
  <c r="W68" i="77"/>
  <c r="V68" i="77"/>
  <c r="U68" i="77"/>
  <c r="T68" i="77"/>
  <c r="S68" i="77"/>
  <c r="R68" i="77"/>
  <c r="Q68" i="77"/>
  <c r="P68" i="77"/>
  <c r="O68" i="77"/>
  <c r="N68" i="77"/>
  <c r="M68" i="77"/>
  <c r="L68" i="77"/>
  <c r="K68" i="77"/>
  <c r="J68" i="77"/>
  <c r="I68" i="77"/>
  <c r="H68" i="77"/>
  <c r="G68" i="77"/>
  <c r="F68" i="77"/>
  <c r="E68" i="77"/>
  <c r="D68" i="77"/>
  <c r="AA67" i="77"/>
  <c r="Z67" i="77"/>
  <c r="Y67" i="77"/>
  <c r="X67" i="77"/>
  <c r="W67" i="77"/>
  <c r="V67" i="77"/>
  <c r="U67" i="77"/>
  <c r="T67" i="77"/>
  <c r="S67" i="77"/>
  <c r="R67" i="77"/>
  <c r="Q67" i="77"/>
  <c r="P67" i="77"/>
  <c r="O67" i="77"/>
  <c r="N67" i="77"/>
  <c r="M67" i="77"/>
  <c r="L67" i="77"/>
  <c r="K67" i="77"/>
  <c r="J67" i="77"/>
  <c r="I67" i="77"/>
  <c r="H67" i="77"/>
  <c r="G67" i="77"/>
  <c r="F67" i="77"/>
  <c r="E67" i="77"/>
  <c r="D67" i="77"/>
  <c r="AA66" i="77"/>
  <c r="Z66" i="77"/>
  <c r="Y66" i="77"/>
  <c r="X66" i="77"/>
  <c r="W66" i="77"/>
  <c r="V66" i="77"/>
  <c r="U66" i="77"/>
  <c r="T66" i="77"/>
  <c r="S66" i="77"/>
  <c r="R66" i="77"/>
  <c r="Q66" i="77"/>
  <c r="P66" i="77"/>
  <c r="O66" i="77"/>
  <c r="N66" i="77"/>
  <c r="M66" i="77"/>
  <c r="L66" i="77"/>
  <c r="K66" i="77"/>
  <c r="J66" i="77"/>
  <c r="I66" i="77"/>
  <c r="H66" i="77"/>
  <c r="G66" i="77"/>
  <c r="F66" i="77"/>
  <c r="E66" i="77"/>
  <c r="D66" i="77"/>
  <c r="AA65" i="77"/>
  <c r="Z65" i="77"/>
  <c r="Y65" i="77"/>
  <c r="X65" i="77"/>
  <c r="W65" i="77"/>
  <c r="V65" i="77"/>
  <c r="U65" i="77"/>
  <c r="T65" i="77"/>
  <c r="S65" i="77"/>
  <c r="R65" i="77"/>
  <c r="Q65" i="77"/>
  <c r="P65" i="77"/>
  <c r="O65" i="77"/>
  <c r="N65" i="77"/>
  <c r="M65" i="77"/>
  <c r="L65" i="77"/>
  <c r="K65" i="77"/>
  <c r="J65" i="77"/>
  <c r="I65" i="77"/>
  <c r="H65" i="77"/>
  <c r="G65" i="77"/>
  <c r="F65" i="77"/>
  <c r="E65" i="77"/>
  <c r="D65" i="77"/>
  <c r="AA64" i="77"/>
  <c r="Z64" i="77"/>
  <c r="Y64" i="77"/>
  <c r="X64" i="77"/>
  <c r="W64" i="77"/>
  <c r="V64" i="77"/>
  <c r="U64" i="77"/>
  <c r="T64" i="77"/>
  <c r="S64" i="77"/>
  <c r="R64" i="77"/>
  <c r="Q64" i="77"/>
  <c r="P64" i="77"/>
  <c r="O64" i="77"/>
  <c r="N64" i="77"/>
  <c r="M64" i="77"/>
  <c r="L64" i="77"/>
  <c r="K64" i="77"/>
  <c r="J64" i="77"/>
  <c r="I64" i="77"/>
  <c r="H64" i="77"/>
  <c r="G64" i="77"/>
  <c r="F64" i="77"/>
  <c r="E64" i="77"/>
  <c r="D64" i="77"/>
  <c r="AA63" i="77"/>
  <c r="Z63" i="77"/>
  <c r="Y63" i="77"/>
  <c r="X63" i="77"/>
  <c r="W63" i="77"/>
  <c r="V63" i="77"/>
  <c r="U63" i="77"/>
  <c r="T63" i="77"/>
  <c r="S63" i="77"/>
  <c r="R63" i="77"/>
  <c r="Q63" i="77"/>
  <c r="P63" i="77"/>
  <c r="O63" i="77"/>
  <c r="N63" i="77"/>
  <c r="M63" i="77"/>
  <c r="L63" i="77"/>
  <c r="K63" i="77"/>
  <c r="J63" i="77"/>
  <c r="I63" i="77"/>
  <c r="H63" i="77"/>
  <c r="G63" i="77"/>
  <c r="F63" i="77"/>
  <c r="E63" i="77"/>
  <c r="D63" i="77"/>
  <c r="AA62" i="77"/>
  <c r="Z62" i="77"/>
  <c r="Y62" i="77"/>
  <c r="X62" i="77"/>
  <c r="W62" i="77"/>
  <c r="V62" i="77"/>
  <c r="U62" i="77"/>
  <c r="T62" i="77"/>
  <c r="S62" i="77"/>
  <c r="R62" i="77"/>
  <c r="Q62" i="77"/>
  <c r="P62" i="77"/>
  <c r="O62" i="77"/>
  <c r="N62" i="77"/>
  <c r="M62" i="77"/>
  <c r="L62" i="77"/>
  <c r="K62" i="77"/>
  <c r="J62" i="77"/>
  <c r="I62" i="77"/>
  <c r="H62" i="77"/>
  <c r="G62" i="77"/>
  <c r="F62" i="77"/>
  <c r="E62" i="77"/>
  <c r="D62" i="77"/>
  <c r="AA61" i="77"/>
  <c r="Z61" i="77"/>
  <c r="Y61" i="77"/>
  <c r="X61" i="77"/>
  <c r="W61" i="77"/>
  <c r="V61" i="77"/>
  <c r="U61" i="77"/>
  <c r="T61" i="77"/>
  <c r="S61" i="77"/>
  <c r="R61" i="77"/>
  <c r="Q61" i="77"/>
  <c r="P61" i="77"/>
  <c r="O61" i="77"/>
  <c r="N61" i="77"/>
  <c r="M61" i="77"/>
  <c r="L61" i="77"/>
  <c r="K61" i="77"/>
  <c r="J61" i="77"/>
  <c r="I61" i="77"/>
  <c r="H61" i="77"/>
  <c r="G61" i="77"/>
  <c r="F61" i="77"/>
  <c r="E61" i="77"/>
  <c r="D61" i="77"/>
  <c r="AA60" i="77"/>
  <c r="Z60" i="77"/>
  <c r="Y60" i="77"/>
  <c r="X60" i="77"/>
  <c r="W60" i="77"/>
  <c r="V60" i="77"/>
  <c r="U60" i="77"/>
  <c r="T60" i="77"/>
  <c r="S60" i="77"/>
  <c r="R60" i="77"/>
  <c r="Q60" i="77"/>
  <c r="P60" i="77"/>
  <c r="O60" i="77"/>
  <c r="N60" i="77"/>
  <c r="M60" i="77"/>
  <c r="L60" i="77"/>
  <c r="K60" i="77"/>
  <c r="J60" i="77"/>
  <c r="I60" i="77"/>
  <c r="H60" i="77"/>
  <c r="G60" i="77"/>
  <c r="F60" i="77"/>
  <c r="E60" i="77"/>
  <c r="D60" i="77"/>
  <c r="AA59" i="77"/>
  <c r="Z59" i="77"/>
  <c r="Y59" i="77"/>
  <c r="X59" i="77"/>
  <c r="W59" i="77"/>
  <c r="V59" i="77"/>
  <c r="U59" i="77"/>
  <c r="T59" i="77"/>
  <c r="S59" i="77"/>
  <c r="R59" i="77"/>
  <c r="Q59" i="77"/>
  <c r="P59" i="77"/>
  <c r="O59" i="77"/>
  <c r="N59" i="77"/>
  <c r="M59" i="77"/>
  <c r="L59" i="77"/>
  <c r="K59" i="77"/>
  <c r="J59" i="77"/>
  <c r="I59" i="77"/>
  <c r="H59" i="77"/>
  <c r="G59" i="77"/>
  <c r="F59" i="77"/>
  <c r="E59" i="77"/>
  <c r="D59" i="77"/>
  <c r="AA58" i="77"/>
  <c r="Z58" i="77"/>
  <c r="Y58" i="77"/>
  <c r="X58" i="77"/>
  <c r="W58" i="77"/>
  <c r="V58" i="77"/>
  <c r="U58" i="77"/>
  <c r="T58" i="77"/>
  <c r="S58" i="77"/>
  <c r="R58" i="77"/>
  <c r="Q58" i="77"/>
  <c r="P58" i="77"/>
  <c r="O58" i="77"/>
  <c r="N58" i="77"/>
  <c r="M58" i="77"/>
  <c r="L58" i="77"/>
  <c r="K58" i="77"/>
  <c r="J58" i="77"/>
  <c r="I58" i="77"/>
  <c r="H58" i="77"/>
  <c r="G58" i="77"/>
  <c r="F58" i="77"/>
  <c r="E58" i="77"/>
  <c r="D58" i="77"/>
  <c r="AA57" i="77"/>
  <c r="Z57" i="77"/>
  <c r="Y57" i="77"/>
  <c r="X57" i="77"/>
  <c r="W57" i="77"/>
  <c r="V57" i="77"/>
  <c r="U57" i="77"/>
  <c r="T57" i="77"/>
  <c r="S57" i="77"/>
  <c r="R57" i="77"/>
  <c r="Q57" i="77"/>
  <c r="P57" i="77"/>
  <c r="O57" i="77"/>
  <c r="N57" i="77"/>
  <c r="M57" i="77"/>
  <c r="L57" i="77"/>
  <c r="K57" i="77"/>
  <c r="J57" i="77"/>
  <c r="I57" i="77"/>
  <c r="H57" i="77"/>
  <c r="G57" i="77"/>
  <c r="F57" i="77"/>
  <c r="E57" i="77"/>
  <c r="D57" i="77"/>
  <c r="AA56" i="77"/>
  <c r="Z56" i="77"/>
  <c r="Y56" i="77"/>
  <c r="X56" i="77"/>
  <c r="W56" i="77"/>
  <c r="V56" i="77"/>
  <c r="U56" i="77"/>
  <c r="T56" i="77"/>
  <c r="S56" i="77"/>
  <c r="R56" i="77"/>
  <c r="Q56" i="77"/>
  <c r="P56" i="77"/>
  <c r="O56" i="77"/>
  <c r="N56" i="77"/>
  <c r="M56" i="77"/>
  <c r="L56" i="77"/>
  <c r="K56" i="77"/>
  <c r="J56" i="77"/>
  <c r="I56" i="77"/>
  <c r="H56" i="77"/>
  <c r="G56" i="77"/>
  <c r="F56" i="77"/>
  <c r="E56" i="77"/>
  <c r="D56" i="77"/>
  <c r="AA55" i="77"/>
  <c r="Z55" i="77"/>
  <c r="Y55" i="77"/>
  <c r="X55" i="77"/>
  <c r="W55" i="77"/>
  <c r="V55" i="77"/>
  <c r="U55" i="77"/>
  <c r="T55" i="77"/>
  <c r="S55" i="77"/>
  <c r="R55" i="77"/>
  <c r="Q55" i="77"/>
  <c r="P55" i="77"/>
  <c r="O55" i="77"/>
  <c r="N55" i="77"/>
  <c r="M55" i="77"/>
  <c r="L55" i="77"/>
  <c r="K55" i="77"/>
  <c r="J55" i="77"/>
  <c r="I55" i="77"/>
  <c r="H55" i="77"/>
  <c r="G55" i="77"/>
  <c r="F55" i="77"/>
  <c r="E55" i="77"/>
  <c r="D55" i="77"/>
  <c r="AA54" i="77"/>
  <c r="Z54" i="77"/>
  <c r="Y54" i="77"/>
  <c r="X54" i="77"/>
  <c r="W54" i="77"/>
  <c r="V54" i="77"/>
  <c r="U54" i="77"/>
  <c r="T54" i="77"/>
  <c r="S54" i="77"/>
  <c r="R54" i="77"/>
  <c r="Q54" i="77"/>
  <c r="P54" i="77"/>
  <c r="O54" i="77"/>
  <c r="N54" i="77"/>
  <c r="M54" i="77"/>
  <c r="L54" i="77"/>
  <c r="K54" i="77"/>
  <c r="J54" i="77"/>
  <c r="I54" i="77"/>
  <c r="H54" i="77"/>
  <c r="G54" i="77"/>
  <c r="F54" i="77"/>
  <c r="E54" i="77"/>
  <c r="D54" i="77"/>
  <c r="AA53" i="77"/>
  <c r="Z53" i="77"/>
  <c r="Y53" i="77"/>
  <c r="X53" i="77"/>
  <c r="W53" i="77"/>
  <c r="V53" i="77"/>
  <c r="U53" i="77"/>
  <c r="T53" i="77"/>
  <c r="S53" i="77"/>
  <c r="R53" i="77"/>
  <c r="Q53" i="77"/>
  <c r="P53" i="77"/>
  <c r="O53" i="77"/>
  <c r="N53" i="77"/>
  <c r="M53" i="77"/>
  <c r="L53" i="77"/>
  <c r="K53" i="77"/>
  <c r="J53" i="77"/>
  <c r="I53" i="77"/>
  <c r="H53" i="77"/>
  <c r="G53" i="77"/>
  <c r="F53" i="77"/>
  <c r="E53" i="77"/>
  <c r="D53" i="77"/>
  <c r="AA52" i="77"/>
  <c r="Z52" i="77"/>
  <c r="Y52" i="77"/>
  <c r="X52" i="77"/>
  <c r="W52" i="77"/>
  <c r="V52" i="77"/>
  <c r="U52" i="77"/>
  <c r="T52" i="77"/>
  <c r="S52" i="77"/>
  <c r="R52" i="77"/>
  <c r="Q52" i="77"/>
  <c r="P52" i="77"/>
  <c r="O52" i="77"/>
  <c r="N52" i="77"/>
  <c r="M52" i="77"/>
  <c r="L52" i="77"/>
  <c r="K52" i="77"/>
  <c r="J52" i="77"/>
  <c r="I52" i="77"/>
  <c r="H52" i="77"/>
  <c r="G52" i="77"/>
  <c r="F52" i="77"/>
  <c r="E52" i="77"/>
  <c r="D52" i="77"/>
  <c r="AA51" i="77"/>
  <c r="Z51" i="77"/>
  <c r="Y51" i="77"/>
  <c r="X51" i="77"/>
  <c r="W51" i="77"/>
  <c r="V51" i="77"/>
  <c r="U51" i="77"/>
  <c r="T51" i="77"/>
  <c r="S51" i="77"/>
  <c r="R51" i="77"/>
  <c r="Q51" i="77"/>
  <c r="P51" i="77"/>
  <c r="O51" i="77"/>
  <c r="N51" i="77"/>
  <c r="M51" i="77"/>
  <c r="L51" i="77"/>
  <c r="K51" i="77"/>
  <c r="J51" i="77"/>
  <c r="I51" i="77"/>
  <c r="H51" i="77"/>
  <c r="G51" i="77"/>
  <c r="F51" i="77"/>
  <c r="E51" i="77"/>
  <c r="D51" i="77"/>
  <c r="AA50" i="77"/>
  <c r="Z50" i="77"/>
  <c r="Y50" i="77"/>
  <c r="X50" i="77"/>
  <c r="W50" i="77"/>
  <c r="V50" i="77"/>
  <c r="U50" i="77"/>
  <c r="T50" i="77"/>
  <c r="S50" i="77"/>
  <c r="R50" i="77"/>
  <c r="Q50" i="77"/>
  <c r="P50" i="77"/>
  <c r="O50" i="77"/>
  <c r="N50" i="77"/>
  <c r="M50" i="77"/>
  <c r="L50" i="77"/>
  <c r="K50" i="77"/>
  <c r="J50" i="77"/>
  <c r="I50" i="77"/>
  <c r="H50" i="77"/>
  <c r="G50" i="77"/>
  <c r="F50" i="77"/>
  <c r="E50" i="77"/>
  <c r="D50" i="77"/>
  <c r="AA49" i="77"/>
  <c r="Z49" i="77"/>
  <c r="Y49" i="77"/>
  <c r="X49" i="77"/>
  <c r="W49" i="77"/>
  <c r="V49" i="77"/>
  <c r="U49" i="77"/>
  <c r="T49" i="77"/>
  <c r="S49" i="77"/>
  <c r="R49" i="77"/>
  <c r="Q49" i="77"/>
  <c r="P49" i="77"/>
  <c r="O49" i="77"/>
  <c r="N49" i="77"/>
  <c r="M49" i="77"/>
  <c r="L49" i="77"/>
  <c r="K49" i="77"/>
  <c r="J49" i="77"/>
  <c r="I49" i="77"/>
  <c r="H49" i="77"/>
  <c r="G49" i="77"/>
  <c r="F49" i="77"/>
  <c r="E49" i="77"/>
  <c r="D49" i="77"/>
  <c r="AA48" i="77"/>
  <c r="Z48" i="77"/>
  <c r="Y48" i="77"/>
  <c r="X48" i="77"/>
  <c r="W48" i="77"/>
  <c r="V48" i="77"/>
  <c r="U48" i="77"/>
  <c r="T48" i="77"/>
  <c r="S48" i="77"/>
  <c r="R48" i="77"/>
  <c r="Q48" i="77"/>
  <c r="P48" i="77"/>
  <c r="O48" i="77"/>
  <c r="N48" i="77"/>
  <c r="M48" i="77"/>
  <c r="L48" i="77"/>
  <c r="K48" i="77"/>
  <c r="J48" i="77"/>
  <c r="I48" i="77"/>
  <c r="H48" i="77"/>
  <c r="G48" i="77"/>
  <c r="F48" i="77"/>
  <c r="E48" i="77"/>
  <c r="D48" i="77"/>
  <c r="AA47" i="77"/>
  <c r="Z47" i="77"/>
  <c r="Y47" i="77"/>
  <c r="X47" i="77"/>
  <c r="W47" i="77"/>
  <c r="V47" i="77"/>
  <c r="U47" i="77"/>
  <c r="T47" i="77"/>
  <c r="S47" i="77"/>
  <c r="R47" i="77"/>
  <c r="Q47" i="77"/>
  <c r="P47" i="77"/>
  <c r="O47" i="77"/>
  <c r="N47" i="77"/>
  <c r="M47" i="77"/>
  <c r="L47" i="77"/>
  <c r="K47" i="77"/>
  <c r="J47" i="77"/>
  <c r="I47" i="77"/>
  <c r="H47" i="77"/>
  <c r="G47" i="77"/>
  <c r="F47" i="77"/>
  <c r="E47" i="77"/>
  <c r="D47" i="77"/>
  <c r="AA46" i="77"/>
  <c r="Z46" i="77"/>
  <c r="Y46" i="77"/>
  <c r="X46" i="77"/>
  <c r="W46" i="77"/>
  <c r="V46" i="77"/>
  <c r="U46" i="77"/>
  <c r="T46" i="77"/>
  <c r="S46" i="77"/>
  <c r="R46" i="77"/>
  <c r="Q46" i="77"/>
  <c r="P46" i="77"/>
  <c r="O46" i="77"/>
  <c r="N46" i="77"/>
  <c r="M46" i="77"/>
  <c r="L46" i="77"/>
  <c r="K46" i="77"/>
  <c r="J46" i="77"/>
  <c r="I46" i="77"/>
  <c r="H46" i="77"/>
  <c r="G46" i="77"/>
  <c r="F46" i="77"/>
  <c r="E46" i="77"/>
  <c r="D46" i="77"/>
  <c r="AA45" i="77"/>
  <c r="Z45" i="77"/>
  <c r="Y45" i="77"/>
  <c r="X45" i="77"/>
  <c r="W45" i="77"/>
  <c r="V45" i="77"/>
  <c r="U45" i="77"/>
  <c r="T45" i="77"/>
  <c r="S45" i="77"/>
  <c r="R45" i="77"/>
  <c r="Q45" i="77"/>
  <c r="P45" i="77"/>
  <c r="O45" i="77"/>
  <c r="N45" i="77"/>
  <c r="M45" i="77"/>
  <c r="L45" i="77"/>
  <c r="K45" i="77"/>
  <c r="J45" i="77"/>
  <c r="I45" i="77"/>
  <c r="H45" i="77"/>
  <c r="G45" i="77"/>
  <c r="F45" i="77"/>
  <c r="E45" i="77"/>
  <c r="D45" i="77"/>
  <c r="AA44" i="77"/>
  <c r="Z44" i="77"/>
  <c r="Y44" i="77"/>
  <c r="X44" i="77"/>
  <c r="W44" i="77"/>
  <c r="V44" i="77"/>
  <c r="U44" i="77"/>
  <c r="T44" i="77"/>
  <c r="S44" i="77"/>
  <c r="R44" i="77"/>
  <c r="Q44" i="77"/>
  <c r="P44" i="77"/>
  <c r="O44" i="77"/>
  <c r="N44" i="77"/>
  <c r="M44" i="77"/>
  <c r="L44" i="77"/>
  <c r="K44" i="77"/>
  <c r="J44" i="77"/>
  <c r="I44" i="77"/>
  <c r="H44" i="77"/>
  <c r="G44" i="77"/>
  <c r="F44" i="77"/>
  <c r="E44" i="77"/>
  <c r="D44" i="77"/>
  <c r="AA43" i="77"/>
  <c r="Z43" i="77"/>
  <c r="Y43" i="77"/>
  <c r="X43" i="77"/>
  <c r="W43" i="77"/>
  <c r="V43" i="77"/>
  <c r="U43" i="77"/>
  <c r="T43" i="77"/>
  <c r="S43" i="77"/>
  <c r="R43" i="77"/>
  <c r="Q43" i="77"/>
  <c r="P43" i="77"/>
  <c r="O43" i="77"/>
  <c r="N43" i="77"/>
  <c r="M43" i="77"/>
  <c r="L43" i="77"/>
  <c r="K43" i="77"/>
  <c r="J43" i="77"/>
  <c r="I43" i="77"/>
  <c r="H43" i="77"/>
  <c r="G43" i="77"/>
  <c r="F43" i="77"/>
  <c r="E43" i="77"/>
  <c r="D43" i="77"/>
  <c r="AA42" i="77"/>
  <c r="Z42" i="77"/>
  <c r="Y42" i="77"/>
  <c r="X42" i="77"/>
  <c r="W42" i="77"/>
  <c r="V42" i="77"/>
  <c r="U42" i="77"/>
  <c r="T42" i="77"/>
  <c r="S42" i="77"/>
  <c r="R42" i="77"/>
  <c r="Q42" i="77"/>
  <c r="P42" i="77"/>
  <c r="O42" i="77"/>
  <c r="N42" i="77"/>
  <c r="M42" i="77"/>
  <c r="L42" i="77"/>
  <c r="K42" i="77"/>
  <c r="J42" i="77"/>
  <c r="I42" i="77"/>
  <c r="H42" i="77"/>
  <c r="G42" i="77"/>
  <c r="F42" i="77"/>
  <c r="E42" i="77"/>
  <c r="D42" i="77"/>
  <c r="AA41" i="77"/>
  <c r="Z41" i="77"/>
  <c r="Y41" i="77"/>
  <c r="X41" i="77"/>
  <c r="W41" i="77"/>
  <c r="V41" i="77"/>
  <c r="U41" i="77"/>
  <c r="T41" i="77"/>
  <c r="S41" i="77"/>
  <c r="R41" i="77"/>
  <c r="Q41" i="77"/>
  <c r="P41" i="77"/>
  <c r="O41" i="77"/>
  <c r="N41" i="77"/>
  <c r="M41" i="77"/>
  <c r="L41" i="77"/>
  <c r="K41" i="77"/>
  <c r="J41" i="77"/>
  <c r="I41" i="77"/>
  <c r="H41" i="77"/>
  <c r="G41" i="77"/>
  <c r="F41" i="77"/>
  <c r="E41" i="77"/>
  <c r="D41" i="77"/>
  <c r="AA40" i="77"/>
  <c r="Z40" i="77"/>
  <c r="Y40" i="77"/>
  <c r="X40" i="77"/>
  <c r="W40" i="77"/>
  <c r="V40" i="77"/>
  <c r="U40" i="77"/>
  <c r="T40" i="77"/>
  <c r="S40" i="77"/>
  <c r="R40" i="77"/>
  <c r="Q40" i="77"/>
  <c r="P40" i="77"/>
  <c r="O40" i="77"/>
  <c r="N40" i="77"/>
  <c r="M40" i="77"/>
  <c r="L40" i="77"/>
  <c r="K40" i="77"/>
  <c r="J40" i="77"/>
  <c r="I40" i="77"/>
  <c r="H40" i="77"/>
  <c r="G40" i="77"/>
  <c r="F40" i="77"/>
  <c r="E40" i="77"/>
  <c r="D40" i="77"/>
  <c r="AA39" i="77"/>
  <c r="Z39" i="77"/>
  <c r="Y39" i="77"/>
  <c r="X39" i="77"/>
  <c r="W39" i="77"/>
  <c r="V39" i="77"/>
  <c r="U39" i="77"/>
  <c r="T39" i="77"/>
  <c r="S39" i="77"/>
  <c r="R39" i="77"/>
  <c r="Q39" i="77"/>
  <c r="P39" i="77"/>
  <c r="O39" i="77"/>
  <c r="N39" i="77"/>
  <c r="M39" i="77"/>
  <c r="L39" i="77"/>
  <c r="K39" i="77"/>
  <c r="J39" i="77"/>
  <c r="I39" i="77"/>
  <c r="H39" i="77"/>
  <c r="G39" i="77"/>
  <c r="F39" i="77"/>
  <c r="E39" i="77"/>
  <c r="D39" i="77"/>
  <c r="AA38" i="77"/>
  <c r="Z38" i="77"/>
  <c r="Y38" i="77"/>
  <c r="X38" i="77"/>
  <c r="W38" i="77"/>
  <c r="V38" i="77"/>
  <c r="U38" i="77"/>
  <c r="T38" i="77"/>
  <c r="S38" i="77"/>
  <c r="R38" i="77"/>
  <c r="Q38" i="77"/>
  <c r="P38" i="77"/>
  <c r="O38" i="77"/>
  <c r="N38" i="77"/>
  <c r="M38" i="77"/>
  <c r="L38" i="77"/>
  <c r="K38" i="77"/>
  <c r="J38" i="77"/>
  <c r="I38" i="77"/>
  <c r="H38" i="77"/>
  <c r="G38" i="77"/>
  <c r="F38" i="77"/>
  <c r="E38" i="77"/>
  <c r="D38" i="77"/>
  <c r="AA37" i="77"/>
  <c r="Z37" i="77"/>
  <c r="Y37" i="77"/>
  <c r="X37" i="77"/>
  <c r="W37" i="77"/>
  <c r="V37" i="77"/>
  <c r="U37" i="77"/>
  <c r="T37" i="77"/>
  <c r="S37" i="77"/>
  <c r="R37" i="77"/>
  <c r="Q37" i="77"/>
  <c r="P37" i="77"/>
  <c r="O37" i="77"/>
  <c r="N37" i="77"/>
  <c r="M37" i="77"/>
  <c r="L37" i="77"/>
  <c r="K37" i="77"/>
  <c r="J37" i="77"/>
  <c r="I37" i="77"/>
  <c r="H37" i="77"/>
  <c r="G37" i="77"/>
  <c r="F37" i="77"/>
  <c r="E37" i="77"/>
  <c r="D37" i="77"/>
  <c r="AA36" i="77"/>
  <c r="Z36" i="77"/>
  <c r="Y36" i="77"/>
  <c r="X36" i="77"/>
  <c r="W36" i="77"/>
  <c r="V36" i="77"/>
  <c r="U36" i="77"/>
  <c r="T36" i="77"/>
  <c r="S36" i="77"/>
  <c r="R36" i="77"/>
  <c r="Q36" i="77"/>
  <c r="P36" i="77"/>
  <c r="O36" i="77"/>
  <c r="N36" i="77"/>
  <c r="M36" i="77"/>
  <c r="L36" i="77"/>
  <c r="K36" i="77"/>
  <c r="J36" i="77"/>
  <c r="I36" i="77"/>
  <c r="H36" i="77"/>
  <c r="G36" i="77"/>
  <c r="F36" i="77"/>
  <c r="E36" i="77"/>
  <c r="D36" i="77"/>
  <c r="AA35" i="77"/>
  <c r="Z35" i="77"/>
  <c r="Y35" i="77"/>
  <c r="X35" i="77"/>
  <c r="W35" i="77"/>
  <c r="V35" i="77"/>
  <c r="U35" i="77"/>
  <c r="T35" i="77"/>
  <c r="S35" i="77"/>
  <c r="R35" i="77"/>
  <c r="Q35" i="77"/>
  <c r="P35" i="77"/>
  <c r="O35" i="77"/>
  <c r="N35" i="77"/>
  <c r="M35" i="77"/>
  <c r="L35" i="77"/>
  <c r="K35" i="77"/>
  <c r="J35" i="77"/>
  <c r="I35" i="77"/>
  <c r="H35" i="77"/>
  <c r="G35" i="77"/>
  <c r="F35" i="77"/>
  <c r="E35" i="77"/>
  <c r="D35" i="77"/>
  <c r="AA34" i="77"/>
  <c r="Z34" i="77"/>
  <c r="Y34" i="77"/>
  <c r="X34" i="77"/>
  <c r="W34" i="77"/>
  <c r="V34" i="77"/>
  <c r="U34" i="77"/>
  <c r="T34" i="77"/>
  <c r="S34" i="77"/>
  <c r="R34" i="77"/>
  <c r="Q34" i="77"/>
  <c r="P34" i="77"/>
  <c r="O34" i="77"/>
  <c r="N34" i="77"/>
  <c r="M34" i="77"/>
  <c r="L34" i="77"/>
  <c r="K34" i="77"/>
  <c r="J34" i="77"/>
  <c r="I34" i="77"/>
  <c r="H34" i="77"/>
  <c r="G34" i="77"/>
  <c r="F34" i="77"/>
  <c r="E34" i="77"/>
  <c r="D34" i="77"/>
  <c r="AA33" i="77"/>
  <c r="Z33" i="77"/>
  <c r="Y33" i="77"/>
  <c r="X33" i="77"/>
  <c r="W33" i="77"/>
  <c r="V33" i="77"/>
  <c r="U33" i="77"/>
  <c r="T33" i="77"/>
  <c r="S33" i="77"/>
  <c r="R33" i="77"/>
  <c r="Q33" i="77"/>
  <c r="P33" i="77"/>
  <c r="O33" i="77"/>
  <c r="N33" i="77"/>
  <c r="M33" i="77"/>
  <c r="L33" i="77"/>
  <c r="K33" i="77"/>
  <c r="J33" i="77"/>
  <c r="I33" i="77"/>
  <c r="H33" i="77"/>
  <c r="G33" i="77"/>
  <c r="F33" i="77"/>
  <c r="E33" i="77"/>
  <c r="D33" i="77"/>
  <c r="AA32" i="77"/>
  <c r="Z32" i="77"/>
  <c r="Y32" i="77"/>
  <c r="X32" i="77"/>
  <c r="W32" i="77"/>
  <c r="V32" i="77"/>
  <c r="U32" i="77"/>
  <c r="T32" i="77"/>
  <c r="S32" i="77"/>
  <c r="R32" i="77"/>
  <c r="Q32" i="77"/>
  <c r="P32" i="77"/>
  <c r="O32" i="77"/>
  <c r="N32" i="77"/>
  <c r="M32" i="77"/>
  <c r="L32" i="77"/>
  <c r="K32" i="77"/>
  <c r="J32" i="77"/>
  <c r="I32" i="77"/>
  <c r="H32" i="77"/>
  <c r="G32" i="77"/>
  <c r="F32" i="77"/>
  <c r="E32" i="77"/>
  <c r="D32" i="77"/>
  <c r="AA31" i="77"/>
  <c r="Z31" i="77"/>
  <c r="Y31" i="77"/>
  <c r="X31" i="77"/>
  <c r="W31" i="77"/>
  <c r="V31" i="77"/>
  <c r="U31" i="77"/>
  <c r="T31" i="77"/>
  <c r="S31" i="77"/>
  <c r="R31" i="77"/>
  <c r="Q31" i="77"/>
  <c r="P31" i="77"/>
  <c r="O31" i="77"/>
  <c r="N31" i="77"/>
  <c r="M31" i="77"/>
  <c r="L31" i="77"/>
  <c r="K31" i="77"/>
  <c r="J31" i="77"/>
  <c r="I31" i="77"/>
  <c r="H31" i="77"/>
  <c r="G31" i="77"/>
  <c r="F31" i="77"/>
  <c r="E31" i="77"/>
  <c r="D31" i="77"/>
  <c r="AA30" i="77"/>
  <c r="Z30" i="77"/>
  <c r="Y30" i="77"/>
  <c r="X30" i="77"/>
  <c r="W30" i="77"/>
  <c r="V30" i="77"/>
  <c r="U30" i="77"/>
  <c r="T30" i="77"/>
  <c r="S30" i="77"/>
  <c r="R30" i="77"/>
  <c r="Q30" i="77"/>
  <c r="P30" i="77"/>
  <c r="O30" i="77"/>
  <c r="N30" i="77"/>
  <c r="M30" i="77"/>
  <c r="L30" i="77"/>
  <c r="K30" i="77"/>
  <c r="J30" i="77"/>
  <c r="I30" i="77"/>
  <c r="H30" i="77"/>
  <c r="G30" i="77"/>
  <c r="F30" i="77"/>
  <c r="E30" i="77"/>
  <c r="D30" i="77"/>
  <c r="AA29" i="77"/>
  <c r="Z29" i="77"/>
  <c r="Y29" i="77"/>
  <c r="X29" i="77"/>
  <c r="W29" i="77"/>
  <c r="V29" i="77"/>
  <c r="U29" i="77"/>
  <c r="T29" i="77"/>
  <c r="S29" i="77"/>
  <c r="R29" i="77"/>
  <c r="Q29" i="77"/>
  <c r="P29" i="77"/>
  <c r="O29" i="77"/>
  <c r="N29" i="77"/>
  <c r="M29" i="77"/>
  <c r="L29" i="77"/>
  <c r="K29" i="77"/>
  <c r="J29" i="77"/>
  <c r="I29" i="77"/>
  <c r="H29" i="77"/>
  <c r="G29" i="77"/>
  <c r="F29" i="77"/>
  <c r="E29" i="77"/>
  <c r="D29" i="77"/>
  <c r="AA28" i="77"/>
  <c r="Z28" i="77"/>
  <c r="Y28" i="77"/>
  <c r="X28" i="77"/>
  <c r="W28" i="77"/>
  <c r="V28" i="77"/>
  <c r="U28" i="77"/>
  <c r="T28" i="77"/>
  <c r="S28" i="77"/>
  <c r="R28" i="77"/>
  <c r="Q28" i="77"/>
  <c r="P28" i="77"/>
  <c r="O28" i="77"/>
  <c r="N28" i="77"/>
  <c r="M28" i="77"/>
  <c r="L28" i="77"/>
  <c r="K28" i="77"/>
  <c r="J28" i="77"/>
  <c r="I28" i="77"/>
  <c r="H28" i="77"/>
  <c r="G28" i="77"/>
  <c r="F28" i="77"/>
  <c r="E28" i="77"/>
  <c r="D28" i="77"/>
  <c r="AA27" i="77"/>
  <c r="Z27" i="77"/>
  <c r="Y27" i="77"/>
  <c r="X27" i="77"/>
  <c r="W27" i="77"/>
  <c r="V27" i="77"/>
  <c r="U27" i="77"/>
  <c r="T27" i="77"/>
  <c r="S27" i="77"/>
  <c r="R27" i="77"/>
  <c r="Q27" i="77"/>
  <c r="P27" i="77"/>
  <c r="O27" i="77"/>
  <c r="N27" i="77"/>
  <c r="M27" i="77"/>
  <c r="L27" i="77"/>
  <c r="K27" i="77"/>
  <c r="J27" i="77"/>
  <c r="I27" i="77"/>
  <c r="H27" i="77"/>
  <c r="G27" i="77"/>
  <c r="F27" i="77"/>
  <c r="E27" i="77"/>
  <c r="D27" i="77"/>
  <c r="AA26" i="77"/>
  <c r="Z26" i="77"/>
  <c r="Y26" i="77"/>
  <c r="X26" i="77"/>
  <c r="W26" i="77"/>
  <c r="V26" i="77"/>
  <c r="U26" i="77"/>
  <c r="T26" i="77"/>
  <c r="S26" i="77"/>
  <c r="R26" i="77"/>
  <c r="Q26" i="77"/>
  <c r="P26" i="77"/>
  <c r="O26" i="77"/>
  <c r="N26" i="77"/>
  <c r="M26" i="77"/>
  <c r="L26" i="77"/>
  <c r="K26" i="77"/>
  <c r="J26" i="77"/>
  <c r="I26" i="77"/>
  <c r="H26" i="77"/>
  <c r="G26" i="77"/>
  <c r="F26" i="77"/>
  <c r="E26" i="77"/>
  <c r="D26" i="77"/>
  <c r="AA25" i="77"/>
  <c r="Z25" i="77"/>
  <c r="Y25" i="77"/>
  <c r="X25" i="77"/>
  <c r="W25" i="77"/>
  <c r="V25" i="77"/>
  <c r="U25" i="77"/>
  <c r="T25" i="77"/>
  <c r="S25" i="77"/>
  <c r="R25" i="77"/>
  <c r="Q25" i="77"/>
  <c r="P25" i="77"/>
  <c r="O25" i="77"/>
  <c r="N25" i="77"/>
  <c r="M25" i="77"/>
  <c r="L25" i="77"/>
  <c r="K25" i="77"/>
  <c r="J25" i="77"/>
  <c r="I25" i="77"/>
  <c r="H25" i="77"/>
  <c r="G25" i="77"/>
  <c r="F25" i="77"/>
  <c r="E25" i="77"/>
  <c r="D25" i="77"/>
  <c r="AA24" i="77"/>
  <c r="Z24" i="77"/>
  <c r="Y24" i="77"/>
  <c r="X24" i="77"/>
  <c r="W24" i="77"/>
  <c r="V24" i="77"/>
  <c r="U24" i="77"/>
  <c r="T24" i="77"/>
  <c r="S24" i="77"/>
  <c r="R24" i="77"/>
  <c r="Q24" i="77"/>
  <c r="P24" i="77"/>
  <c r="O24" i="77"/>
  <c r="N24" i="77"/>
  <c r="M24" i="77"/>
  <c r="L24" i="77"/>
  <c r="K24" i="77"/>
  <c r="J24" i="77"/>
  <c r="I24" i="77"/>
  <c r="H24" i="77"/>
  <c r="G24" i="77"/>
  <c r="F24" i="77"/>
  <c r="E24" i="77"/>
  <c r="D24" i="77"/>
  <c r="AA23" i="77"/>
  <c r="Z23" i="77"/>
  <c r="Y23" i="77"/>
  <c r="X23" i="77"/>
  <c r="W23" i="77"/>
  <c r="V23" i="77"/>
  <c r="U23" i="77"/>
  <c r="T23" i="77"/>
  <c r="S23" i="77"/>
  <c r="R23" i="77"/>
  <c r="Q23" i="77"/>
  <c r="P23" i="77"/>
  <c r="O23" i="77"/>
  <c r="N23" i="77"/>
  <c r="M23" i="77"/>
  <c r="L23" i="77"/>
  <c r="K23" i="77"/>
  <c r="J23" i="77"/>
  <c r="I23" i="77"/>
  <c r="H23" i="77"/>
  <c r="G23" i="77"/>
  <c r="F23" i="77"/>
  <c r="E23" i="77"/>
  <c r="D23" i="77"/>
  <c r="AA22" i="77"/>
  <c r="Z22" i="77"/>
  <c r="Y22" i="77"/>
  <c r="X22" i="77"/>
  <c r="W22" i="77"/>
  <c r="V22" i="77"/>
  <c r="U22" i="77"/>
  <c r="T22" i="77"/>
  <c r="S22" i="77"/>
  <c r="R22" i="77"/>
  <c r="Q22" i="77"/>
  <c r="P22" i="77"/>
  <c r="O22" i="77"/>
  <c r="N22" i="77"/>
  <c r="M22" i="77"/>
  <c r="L22" i="77"/>
  <c r="K22" i="77"/>
  <c r="J22" i="77"/>
  <c r="I22" i="77"/>
  <c r="H22" i="77"/>
  <c r="G22" i="77"/>
  <c r="F22" i="77"/>
  <c r="E22" i="77"/>
  <c r="D22" i="77"/>
  <c r="AA21" i="77"/>
  <c r="Z21" i="77"/>
  <c r="Y21" i="77"/>
  <c r="X21" i="77"/>
  <c r="W21" i="77"/>
  <c r="V21" i="77"/>
  <c r="U21" i="77"/>
  <c r="T21" i="77"/>
  <c r="S21" i="77"/>
  <c r="R21" i="77"/>
  <c r="Q21" i="77"/>
  <c r="P21" i="77"/>
  <c r="O21" i="77"/>
  <c r="N21" i="77"/>
  <c r="M21" i="77"/>
  <c r="L21" i="77"/>
  <c r="K21" i="77"/>
  <c r="J21" i="77"/>
  <c r="I21" i="77"/>
  <c r="H21" i="77"/>
  <c r="G21" i="77"/>
  <c r="F21" i="77"/>
  <c r="E21" i="77"/>
  <c r="D21" i="77"/>
  <c r="AA20" i="77"/>
  <c r="Z20" i="77"/>
  <c r="Y20" i="77"/>
  <c r="X20" i="77"/>
  <c r="W20" i="77"/>
  <c r="V20" i="77"/>
  <c r="U20" i="77"/>
  <c r="T20" i="77"/>
  <c r="S20" i="77"/>
  <c r="R20" i="77"/>
  <c r="Q20" i="77"/>
  <c r="P20" i="77"/>
  <c r="O20" i="77"/>
  <c r="N20" i="77"/>
  <c r="M20" i="77"/>
  <c r="L20" i="77"/>
  <c r="K20" i="77"/>
  <c r="J20" i="77"/>
  <c r="I20" i="77"/>
  <c r="H20" i="77"/>
  <c r="G20" i="77"/>
  <c r="F20" i="77"/>
  <c r="E20" i="77"/>
  <c r="D20" i="77"/>
  <c r="AA19" i="77"/>
  <c r="Z19" i="77"/>
  <c r="Y19" i="77"/>
  <c r="X19" i="77"/>
  <c r="W19" i="77"/>
  <c r="V19" i="77"/>
  <c r="U19" i="77"/>
  <c r="T19" i="77"/>
  <c r="S19" i="77"/>
  <c r="R19" i="77"/>
  <c r="Q19" i="77"/>
  <c r="P19" i="77"/>
  <c r="O19" i="77"/>
  <c r="N19" i="77"/>
  <c r="M19" i="77"/>
  <c r="L19" i="77"/>
  <c r="K19" i="77"/>
  <c r="J19" i="77"/>
  <c r="I19" i="77"/>
  <c r="H19" i="77"/>
  <c r="G19" i="77"/>
  <c r="F19" i="77"/>
  <c r="E19" i="77"/>
  <c r="D19" i="77"/>
  <c r="AA18" i="77"/>
  <c r="Z18" i="77"/>
  <c r="Y18" i="77"/>
  <c r="X18" i="77"/>
  <c r="W18" i="77"/>
  <c r="V18" i="77"/>
  <c r="U18" i="77"/>
  <c r="T18" i="77"/>
  <c r="S18" i="77"/>
  <c r="R18" i="77"/>
  <c r="Q18" i="77"/>
  <c r="P18" i="77"/>
  <c r="O18" i="77"/>
  <c r="N18" i="77"/>
  <c r="M18" i="77"/>
  <c r="L18" i="77"/>
  <c r="K18" i="77"/>
  <c r="J18" i="77"/>
  <c r="I18" i="77"/>
  <c r="H18" i="77"/>
  <c r="G18" i="77"/>
  <c r="F18" i="77"/>
  <c r="E18" i="77"/>
  <c r="D18" i="77"/>
  <c r="AA17" i="77"/>
  <c r="Z17" i="77"/>
  <c r="Y17" i="77"/>
  <c r="X17" i="77"/>
  <c r="W17" i="77"/>
  <c r="V17" i="77"/>
  <c r="U17" i="77"/>
  <c r="T17" i="77"/>
  <c r="S17" i="77"/>
  <c r="R17" i="77"/>
  <c r="Q17" i="77"/>
  <c r="P17" i="77"/>
  <c r="O17" i="77"/>
  <c r="N17" i="77"/>
  <c r="M17" i="77"/>
  <c r="L17" i="77"/>
  <c r="K17" i="77"/>
  <c r="J17" i="77"/>
  <c r="I17" i="77"/>
  <c r="H17" i="77"/>
  <c r="G17" i="77"/>
  <c r="F17" i="77"/>
  <c r="E17" i="77"/>
  <c r="D17" i="77"/>
  <c r="AA16" i="77"/>
  <c r="Z16" i="77"/>
  <c r="Y16" i="77"/>
  <c r="X16" i="77"/>
  <c r="W16" i="77"/>
  <c r="V16" i="77"/>
  <c r="U16" i="77"/>
  <c r="T16" i="77"/>
  <c r="S16" i="77"/>
  <c r="R16" i="77"/>
  <c r="Q16" i="77"/>
  <c r="P16" i="77"/>
  <c r="O16" i="77"/>
  <c r="N16" i="77"/>
  <c r="M16" i="77"/>
  <c r="L16" i="77"/>
  <c r="K16" i="77"/>
  <c r="J16" i="77"/>
  <c r="I16" i="77"/>
  <c r="H16" i="77"/>
  <c r="G16" i="77"/>
  <c r="F16" i="77"/>
  <c r="E16" i="77"/>
  <c r="D16" i="77"/>
  <c r="AA15" i="77"/>
  <c r="Z15" i="77"/>
  <c r="Y15" i="77"/>
  <c r="X15" i="77"/>
  <c r="W15" i="77"/>
  <c r="V15" i="77"/>
  <c r="U15" i="77"/>
  <c r="T15" i="77"/>
  <c r="S15" i="77"/>
  <c r="R15" i="77"/>
  <c r="Q15" i="77"/>
  <c r="P15" i="77"/>
  <c r="O15" i="77"/>
  <c r="N15" i="77"/>
  <c r="M15" i="77"/>
  <c r="L15" i="77"/>
  <c r="K15" i="77"/>
  <c r="J15" i="77"/>
  <c r="I15" i="77"/>
  <c r="H15" i="77"/>
  <c r="G15" i="77"/>
  <c r="F15" i="77"/>
  <c r="E15" i="77"/>
  <c r="D15" i="77"/>
  <c r="AA14" i="77"/>
  <c r="Z14" i="77"/>
  <c r="Y14" i="77"/>
  <c r="X14" i="77"/>
  <c r="W14" i="77"/>
  <c r="V14" i="77"/>
  <c r="U14" i="77"/>
  <c r="T14" i="77"/>
  <c r="S14" i="77"/>
  <c r="R14" i="77"/>
  <c r="Q14" i="77"/>
  <c r="P14" i="77"/>
  <c r="O14" i="77"/>
  <c r="N14" i="77"/>
  <c r="M14" i="77"/>
  <c r="L14" i="77"/>
  <c r="K14" i="77"/>
  <c r="J14" i="77"/>
  <c r="I14" i="77"/>
  <c r="H14" i="77"/>
  <c r="G14" i="77"/>
  <c r="F14" i="77"/>
  <c r="E14" i="77"/>
  <c r="D14" i="77"/>
  <c r="AA13" i="77"/>
  <c r="Z13" i="77"/>
  <c r="Y13" i="77"/>
  <c r="X13" i="77"/>
  <c r="W13" i="77"/>
  <c r="V13" i="77"/>
  <c r="U13" i="77"/>
  <c r="T13" i="77"/>
  <c r="S13" i="77"/>
  <c r="R13" i="77"/>
  <c r="Q13" i="77"/>
  <c r="P13" i="77"/>
  <c r="O13" i="77"/>
  <c r="N13" i="77"/>
  <c r="M13" i="77"/>
  <c r="L13" i="77"/>
  <c r="K13" i="77"/>
  <c r="J13" i="77"/>
  <c r="I13" i="77"/>
  <c r="H13" i="77"/>
  <c r="G13" i="77"/>
  <c r="F13" i="77"/>
  <c r="E13" i="77"/>
  <c r="D13" i="77"/>
  <c r="AA12" i="77"/>
  <c r="Z12" i="77"/>
  <c r="Y12" i="77"/>
  <c r="X12" i="77"/>
  <c r="W12" i="77"/>
  <c r="V12" i="77"/>
  <c r="U12" i="77"/>
  <c r="T12" i="77"/>
  <c r="S12" i="77"/>
  <c r="R12" i="77"/>
  <c r="Q12" i="77"/>
  <c r="P12" i="77"/>
  <c r="O12" i="77"/>
  <c r="N12" i="77"/>
  <c r="M12" i="77"/>
  <c r="L12" i="77"/>
  <c r="K12" i="77"/>
  <c r="J12" i="77"/>
  <c r="I12" i="77"/>
  <c r="H12" i="77"/>
  <c r="G12" i="77"/>
  <c r="F12" i="77"/>
  <c r="E12" i="77"/>
  <c r="D12" i="77"/>
  <c r="AA11" i="77"/>
  <c r="Z11" i="77"/>
  <c r="Y11" i="77"/>
  <c r="X11" i="77"/>
  <c r="W11" i="77"/>
  <c r="V11" i="77"/>
  <c r="U11" i="77"/>
  <c r="T11" i="77"/>
  <c r="S11" i="77"/>
  <c r="R11" i="77"/>
  <c r="Q11" i="77"/>
  <c r="P11" i="77"/>
  <c r="O11" i="77"/>
  <c r="N11" i="77"/>
  <c r="M11" i="77"/>
  <c r="L11" i="77"/>
  <c r="K11" i="77"/>
  <c r="J11" i="77"/>
  <c r="I11" i="77"/>
  <c r="H11" i="77"/>
  <c r="G11" i="77"/>
  <c r="F11" i="77"/>
  <c r="E11" i="77"/>
  <c r="D11" i="77"/>
  <c r="AA10" i="77"/>
  <c r="Z10" i="77"/>
  <c r="Y10" i="77"/>
  <c r="X10" i="77"/>
  <c r="W10" i="77"/>
  <c r="V10" i="77"/>
  <c r="U10" i="77"/>
  <c r="T10" i="77"/>
  <c r="S10" i="77"/>
  <c r="R10" i="77"/>
  <c r="Q10" i="77"/>
  <c r="P10" i="77"/>
  <c r="O10" i="77"/>
  <c r="N10" i="77"/>
  <c r="M10" i="77"/>
  <c r="L10" i="77"/>
  <c r="K10" i="77"/>
  <c r="J10" i="77"/>
  <c r="I10" i="77"/>
  <c r="H10" i="77"/>
  <c r="G10" i="77"/>
  <c r="F10" i="77"/>
  <c r="E10" i="77"/>
  <c r="D10" i="77"/>
  <c r="AA9" i="77"/>
  <c r="Z9" i="77"/>
  <c r="Y9" i="77"/>
  <c r="X9" i="77"/>
  <c r="W9" i="77"/>
  <c r="V9" i="77"/>
  <c r="U9" i="77"/>
  <c r="T9" i="77"/>
  <c r="S9" i="77"/>
  <c r="R9" i="77"/>
  <c r="Q9" i="77"/>
  <c r="P9" i="77"/>
  <c r="O9" i="77"/>
  <c r="N9" i="77"/>
  <c r="M9" i="77"/>
  <c r="L9" i="77"/>
  <c r="K9" i="77"/>
  <c r="J9" i="77"/>
  <c r="I9" i="77"/>
  <c r="H9" i="77"/>
  <c r="G9" i="77"/>
  <c r="F9" i="77"/>
  <c r="E9" i="77"/>
  <c r="D9" i="77"/>
  <c r="AA8" i="77"/>
  <c r="Z8" i="77"/>
  <c r="Y8" i="77"/>
  <c r="X8" i="77"/>
  <c r="W8" i="77"/>
  <c r="V8" i="77"/>
  <c r="U8" i="77"/>
  <c r="T8" i="77"/>
  <c r="S8" i="77"/>
  <c r="R8" i="77"/>
  <c r="Q8" i="77"/>
  <c r="P8" i="77"/>
  <c r="O8" i="77"/>
  <c r="N8" i="77"/>
  <c r="M8" i="77"/>
  <c r="L8" i="77"/>
  <c r="K8" i="77"/>
  <c r="J8" i="77"/>
  <c r="I8" i="77"/>
  <c r="H8" i="77"/>
  <c r="G8" i="77"/>
  <c r="F8" i="77"/>
  <c r="E8" i="77"/>
  <c r="D8" i="77"/>
  <c r="AA7" i="77"/>
  <c r="Z7" i="77"/>
  <c r="Y7" i="77"/>
  <c r="X7" i="77"/>
  <c r="W7" i="77"/>
  <c r="V7" i="77"/>
  <c r="U7" i="77"/>
  <c r="T7" i="77"/>
  <c r="S7" i="77"/>
  <c r="R7" i="77"/>
  <c r="Q7" i="77"/>
  <c r="P7" i="77"/>
  <c r="O7" i="77"/>
  <c r="N7" i="77"/>
  <c r="M7" i="77"/>
  <c r="L7" i="77"/>
  <c r="K7" i="77"/>
  <c r="J7" i="77"/>
  <c r="I7" i="77"/>
  <c r="H7" i="77"/>
  <c r="G7" i="77"/>
  <c r="F7" i="77"/>
  <c r="E7" i="77"/>
  <c r="D7" i="77"/>
  <c r="AA6" i="77"/>
  <c r="Z6" i="77"/>
  <c r="Y6" i="77"/>
  <c r="X6" i="77"/>
  <c r="W6" i="77"/>
  <c r="V6" i="77"/>
  <c r="U6" i="77"/>
  <c r="T6" i="77"/>
  <c r="S6" i="77"/>
  <c r="R6" i="77"/>
  <c r="Q6" i="77"/>
  <c r="P6" i="77"/>
  <c r="O6" i="77"/>
  <c r="N6" i="77"/>
  <c r="M6" i="77"/>
  <c r="L6" i="77"/>
  <c r="K6" i="77"/>
  <c r="J6" i="77"/>
  <c r="I6" i="77"/>
  <c r="H6" i="77"/>
  <c r="G6" i="77"/>
  <c r="F6" i="77"/>
  <c r="E6" i="77"/>
  <c r="D6" i="77"/>
  <c r="AA5" i="77"/>
  <c r="Z5" i="77"/>
  <c r="Y5" i="77"/>
  <c r="X5" i="77"/>
  <c r="W5" i="77"/>
  <c r="V5" i="77"/>
  <c r="U5" i="77"/>
  <c r="T5" i="77"/>
  <c r="S5" i="77"/>
  <c r="R5" i="77"/>
  <c r="Q5" i="77"/>
  <c r="P5" i="77"/>
  <c r="O5" i="77"/>
  <c r="N5" i="77"/>
  <c r="M5" i="77"/>
  <c r="L5" i="77"/>
  <c r="K5" i="77"/>
  <c r="J5" i="77"/>
  <c r="I5" i="77"/>
  <c r="H5" i="77"/>
  <c r="G5" i="77"/>
  <c r="F5" i="77"/>
  <c r="E5" i="77"/>
  <c r="D5" i="77"/>
  <c r="AA4" i="77"/>
  <c r="Z4" i="77"/>
  <c r="Y4" i="77"/>
  <c r="X4" i="77"/>
  <c r="W4" i="77"/>
  <c r="V4" i="77"/>
  <c r="U4" i="77"/>
  <c r="T4" i="77"/>
  <c r="S4" i="77"/>
  <c r="R4" i="77"/>
  <c r="Q4" i="77"/>
  <c r="P4" i="77"/>
  <c r="O4" i="77"/>
  <c r="N4" i="77"/>
  <c r="M4" i="77"/>
  <c r="L4" i="77"/>
  <c r="K4" i="77"/>
  <c r="J4" i="77"/>
  <c r="I4" i="77"/>
  <c r="H4" i="77"/>
  <c r="G4" i="77"/>
  <c r="F4" i="77"/>
  <c r="E4" i="77"/>
  <c r="D4" i="77"/>
  <c r="AA3" i="77"/>
  <c r="Z3" i="77"/>
  <c r="Y3" i="77"/>
  <c r="X3" i="77"/>
  <c r="W3" i="77"/>
  <c r="V3" i="77"/>
  <c r="U3" i="77"/>
  <c r="T3" i="77"/>
  <c r="S3" i="77"/>
  <c r="R3" i="77"/>
  <c r="Q3" i="77"/>
  <c r="P3" i="77"/>
  <c r="O3" i="77"/>
  <c r="N3" i="77"/>
  <c r="M3" i="77"/>
  <c r="L3" i="77"/>
  <c r="K3" i="77"/>
  <c r="J3" i="77"/>
  <c r="I3" i="77"/>
  <c r="H3" i="77"/>
  <c r="G3" i="77"/>
  <c r="F3" i="77"/>
  <c r="E3" i="77"/>
  <c r="D3" i="77"/>
  <c r="AA2" i="77"/>
  <c r="AA219" i="77" s="1"/>
  <c r="Z2" i="77"/>
  <c r="Z219" i="77" s="1"/>
  <c r="Y2" i="77"/>
  <c r="Y219" i="77" s="1"/>
  <c r="X2" i="77"/>
  <c r="X219" i="77" s="1"/>
  <c r="W2" i="77"/>
  <c r="W219" i="77" s="1"/>
  <c r="V2" i="77"/>
  <c r="V219" i="77" s="1"/>
  <c r="U2" i="77"/>
  <c r="U219" i="77" s="1"/>
  <c r="T2" i="77"/>
  <c r="T219" i="77" s="1"/>
  <c r="S2" i="77"/>
  <c r="S219" i="77" s="1"/>
  <c r="R2" i="77"/>
  <c r="R219" i="77" s="1"/>
  <c r="Q2" i="77"/>
  <c r="Q219" i="77" s="1"/>
  <c r="P2" i="77"/>
  <c r="P219" i="77" s="1"/>
  <c r="O2" i="77"/>
  <c r="O219" i="77" s="1"/>
  <c r="N2" i="77"/>
  <c r="N219" i="77" s="1"/>
  <c r="M2" i="77"/>
  <c r="M219" i="77" s="1"/>
  <c r="L2" i="77"/>
  <c r="L219" i="77" s="1"/>
  <c r="K2" i="77"/>
  <c r="K219" i="77" s="1"/>
  <c r="J2" i="77"/>
  <c r="J219" i="77" s="1"/>
  <c r="I2" i="77"/>
  <c r="I219" i="77" s="1"/>
  <c r="H2" i="77"/>
  <c r="H219" i="77" s="1"/>
  <c r="G2" i="77"/>
  <c r="G219" i="77" s="1"/>
  <c r="F2" i="77"/>
  <c r="F219" i="77" s="1"/>
  <c r="E2" i="77"/>
  <c r="E219" i="77" s="1"/>
  <c r="D2" i="77"/>
  <c r="D219" i="77" s="1"/>
</calcChain>
</file>

<file path=xl/sharedStrings.xml><?xml version="1.0" encoding="utf-8"?>
<sst xmlns="http://schemas.openxmlformats.org/spreadsheetml/2006/main" count="2876" uniqueCount="881">
  <si>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</si>
  <si>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</si>
  <si>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</si>
  <si>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</si>
  <si>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t>OC</t>
  </si>
  <si>
    <t>NomModulePM</t>
  </si>
  <si>
    <t>Alphanumérique (ref ou numero)</t>
  </si>
  <si>
    <t>PositionModulePM</t>
  </si>
  <si>
    <t>ReferenceCableModulePM</t>
  </si>
  <si>
    <t>InformationTubeModulePM</t>
  </si>
  <si>
    <t>InformationFibreModulePM</t>
  </si>
  <si>
    <t xml:space="preserve">un seul fichier ZIP container avec les CSV et le fichier ZIP.
</t>
  </si>
  <si>
    <t>InformationBagueFibrePM</t>
  </si>
  <si>
    <t>Numérique (1 chiffre)</t>
  </si>
  <si>
    <t>InformationBagueTubePM</t>
  </si>
  <si>
    <t>NombrePMTechniques</t>
  </si>
  <si>
    <t>PAVILLON/IMMEUBLE</t>
  </si>
  <si>
    <t>CoordonneeImmeubleX</t>
  </si>
  <si>
    <t>TypeProjectionGeographique</t>
  </si>
  <si>
    <t>CoordonneePMX</t>
  </si>
  <si>
    <t>CoordonneePMY</t>
  </si>
  <si>
    <t>CoordonneeImmeubleY</t>
  </si>
  <si>
    <t>TypeImmeuble</t>
  </si>
  <si>
    <t>CategorieRaccoLogement</t>
  </si>
  <si>
    <t>DatePremiereMADPM</t>
  </si>
  <si>
    <t>QualiteAdressePM</t>
  </si>
  <si>
    <t>PRECISE/APPROXIMATIVE</t>
  </si>
  <si>
    <t>EmplacementActifDisponible</t>
  </si>
  <si>
    <t>AccordGestionnaireImmeubleNecessaire</t>
  </si>
  <si>
    <t>XX : version protocole
ex : 11 pour V1.1</t>
  </si>
  <si>
    <t>CommentairePM</t>
  </si>
  <si>
    <t>ReferencePMTechnique</t>
  </si>
  <si>
    <t>TypeZone</t>
  </si>
  <si>
    <t>CodeAdresseGestionnaire</t>
  </si>
  <si>
    <t xml:space="preserve">TypeEmplacementPM
</t>
  </si>
  <si>
    <r>
      <t xml:space="preserve">NombreLogementsPM
</t>
    </r>
    <r>
      <rPr>
        <i/>
        <sz val="11"/>
        <color indexed="8"/>
        <rFont val="Calibri"/>
        <family val="2"/>
      </rPr>
      <t/>
    </r>
  </si>
  <si>
    <t xml:space="preserve">NombreLogementsPM
</t>
  </si>
  <si>
    <t>Commentaire</t>
  </si>
  <si>
    <t>Alphanumérique - 4 caractères</t>
  </si>
  <si>
    <t>O</t>
  </si>
  <si>
    <t>Alphanumérique - 5 caractères</t>
  </si>
  <si>
    <t>Numérique - 5 caractères</t>
  </si>
  <si>
    <t>Alphanumérique</t>
  </si>
  <si>
    <t>F</t>
  </si>
  <si>
    <t>Numérique - 5 caractères maximum</t>
  </si>
  <si>
    <t>C</t>
  </si>
  <si>
    <t>Valeurs possibles :[ A – Z ]</t>
  </si>
  <si>
    <t>IdentifiantImmeuble</t>
  </si>
  <si>
    <t>Valeurs possibles : [ A – Z ]</t>
  </si>
  <si>
    <t>Numérique au format AAAAMMJJ</t>
  </si>
  <si>
    <t>Format</t>
  </si>
  <si>
    <t>Donnée</t>
  </si>
  <si>
    <t>Présence</t>
  </si>
  <si>
    <t>O/N</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</si>
  <si>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</si>
  <si>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</si>
  <si>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</si>
  <si>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</si>
  <si>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</si>
  <si>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</si>
  <si>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</si>
  <si>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</si>
  <si>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</si>
  <si>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</si>
  <si>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</si>
  <si>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</si>
  <si>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</si>
  <si>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t>Alphanumérique - 20 caractères max</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</si>
  <si>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</si>
  <si>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</si>
  <si>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</si>
  <si>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</si>
  <si>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</si>
  <si>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</si>
  <si>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</si>
  <si>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</si>
  <si>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</si>
  <si>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</si>
  <si>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</si>
  <si>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</si>
  <si>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</si>
  <si>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</si>
  <si>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</si>
  <si>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</si>
  <si>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</si>
  <si>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</si>
  <si>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</si>
  <si>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</si>
  <si>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</si>
  <si>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</si>
  <si>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</si>
  <si>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</si>
  <si>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</si>
  <si>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</si>
  <si>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</si>
  <si>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</si>
  <si>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</si>
  <si>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</si>
  <si>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</si>
  <si>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</si>
  <si>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</si>
  <si>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</si>
  <si>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</si>
  <si>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</si>
  <si>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</si>
  <si>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</si>
  <si>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</si>
  <si>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</si>
  <si>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</si>
  <si>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</si>
  <si>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</si>
  <si>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</si>
  <si>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</si>
  <si>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</si>
  <si>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</si>
  <si>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</si>
  <si>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</si>
  <si>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</si>
  <si>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</si>
  <si>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</si>
  <si>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</si>
  <si>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</si>
  <si>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</si>
  <si>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</si>
  <si>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</si>
  <si>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</si>
  <si>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</si>
  <si>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</si>
  <si>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</si>
  <si>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</si>
  <si>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</si>
  <si>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</si>
  <si>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</si>
  <si>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</si>
  <si>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</si>
  <si>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</si>
  <si>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</si>
  <si>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</si>
  <si>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</si>
  <si>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</si>
  <si>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</si>
  <si>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</si>
  <si>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Commentaires</t>
  </si>
  <si>
    <t>Nommage du flux fichier</t>
  </si>
  <si>
    <t>Nommage du fichier position</t>
  </si>
  <si>
    <t>CodeVoieRivoliImmeuble</t>
  </si>
  <si>
    <t>CommuneGestionnaire</t>
  </si>
  <si>
    <t>TypeVoieGestionnaire</t>
  </si>
  <si>
    <t>NomVoieGestionnaire</t>
  </si>
  <si>
    <t>TypeVoieImmeuble</t>
  </si>
  <si>
    <t>CommuneImmeuble</t>
  </si>
  <si>
    <t>DateSignatureConvention</t>
  </si>
  <si>
    <t>DateCablageAdresse</t>
  </si>
  <si>
    <t>TypeIngenierie</t>
  </si>
  <si>
    <t>CodePostalImmeuble</t>
  </si>
  <si>
    <t>CodeAdresseImmeuble</t>
  </si>
  <si>
    <t>CodePostalGestionnaire</t>
  </si>
  <si>
    <t>NomVoieImmeuble</t>
  </si>
  <si>
    <t>EtatImmeuble</t>
  </si>
  <si>
    <t xml:space="preserve">NumeroVoieImmeuble </t>
  </si>
  <si>
    <t>NumeroVoieGestionnaire</t>
  </si>
  <si>
    <t>ComplementNumeroVoieImmeuble</t>
  </si>
  <si>
    <t>ComplementNumeroVoieGestionnaire</t>
  </si>
  <si>
    <t>FibreDedieeLibre</t>
  </si>
  <si>
    <t>SiretGestionnaire</t>
  </si>
  <si>
    <t>CodeInseeImmeuble</t>
  </si>
  <si>
    <t>CodeAccesSousSol</t>
  </si>
  <si>
    <t>CodeAccesImmeuble</t>
  </si>
  <si>
    <t>ContactsImmeuble</t>
  </si>
  <si>
    <t>AutresInformations</t>
  </si>
  <si>
    <t>BatimentImmeuble</t>
  </si>
  <si>
    <t>NombreLogementsAdresseIPE</t>
  </si>
  <si>
    <t>BatimentPM</t>
  </si>
  <si>
    <t>PMaccessible</t>
  </si>
  <si>
    <t>GestionnaireImmeuble</t>
  </si>
  <si>
    <t>InfoObtentionCle</t>
  </si>
  <si>
    <t>ContactsSyndic</t>
  </si>
  <si>
    <t>ReferencePM</t>
  </si>
  <si>
    <t>EtatPM</t>
  </si>
  <si>
    <t>DateInstallationPM</t>
  </si>
  <si>
    <t>CapaciteMaxPM</t>
  </si>
  <si>
    <t>CodeVoieRivoliPM</t>
  </si>
  <si>
    <t>CodeInseePM</t>
  </si>
  <si>
    <t>CodePostalPM</t>
  </si>
  <si>
    <t>CommunePM</t>
  </si>
  <si>
    <t>CodeAdressePM</t>
  </si>
  <si>
    <t>TypeVoiePM</t>
  </si>
  <si>
    <t>NomVoiePM</t>
  </si>
  <si>
    <t>NumeroVoiePM</t>
  </si>
  <si>
    <t>ComplementVoiePM</t>
  </si>
  <si>
    <t>ReferencePrestationPM</t>
  </si>
  <si>
    <t>TypeMaterielPM</t>
  </si>
  <si>
    <t>CodeLocalPM</t>
  </si>
  <si>
    <t>Nommage du conteneur</t>
  </si>
  <si>
    <t>ComplementNumeroVoiePM</t>
  </si>
  <si>
    <t>DateDerniereModification</t>
  </si>
  <si>
    <t>NombreColonnesMontantesPM</t>
  </si>
  <si>
    <t>Alphanumérique 2048 caractères max</t>
  </si>
  <si>
    <t>Complément d'adresses. Ce champ est composé d'une seule lettre (exemple B= pour BIS, T pour TER, etc.)
Ce champ est facultatif et ne peut apparaitre que si la référencePM a été renseignée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</si>
  <si>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</si>
  <si>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</si>
  <si>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Code insee de l'adresse publiée. Ce code permet de retrouver la commune concernée par la rue</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</si>
  <si>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</si>
  <si>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</si>
  <si>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</si>
  <si>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Ce champ permet de renseigner le type de zone de l'adresse desservie (et non du PM)
Les valeurs proposées pour ce champ sont :
1 = ZTD Haute Densité
2 = ZTD Basse Densité 
3 = ZMD
Ces valeurs sont à lier au référencement de l'Arcep</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</si>
  <si>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</si>
  <si>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Ce champ est facultatif et permet à l'opérateur d'immeuble d'expliciter si besoin la Localisation du PM (s'il n'a pas d'adresse par exemple)</t>
  </si>
  <si>
    <t>Nom du batiment de l'adresse du PM tel que décrit par l'opérateur d'immeuble. Ce champ est facultatif</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</si>
  <si>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</si>
  <si>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</si>
  <si>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</si>
  <si>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Ce champ permet à l'opérateur d'immeuble de fournir des informations sur les modalités d'obtention des clés du local technique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</si>
  <si>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</si>
  <si>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toute autre information utile pour l'accès au PM. Ce champ est conditionné, c'est à dire obligatoire si tous les autres champs d'information d'accès au PM sont vides.
Ce champ est relatif au </t>
    </r>
    <r>
      <rPr>
        <b/>
        <sz val="8"/>
        <rFont val="Verdana"/>
        <family val="2"/>
      </rPr>
      <t>PMTechnique</t>
    </r>
    <r>
      <rPr>
        <sz val="8"/>
        <rFont val="Verdana"/>
        <family val="2"/>
      </rPr>
      <t xml:space="preserve"> dans le cas d'un regroupement de plusieurs PM Techniques rattachés à un PM de Regroupement</t>
    </r>
  </si>
  <si>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</si>
  <si>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t>Code postal de l'adresse publiée</t>
  </si>
  <si>
    <t>Commune de l'adresse publiée</t>
  </si>
  <si>
    <t>Remplissage systématique attendu de ce champ dès lors qu'il s'agit d'une fibre dédiée et/ou soudée</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</si>
  <si>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</si>
  <si>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t>Ce champ correspond au nom du batiment tel que décrit par l'opérateur d'immeuble en cohérence avec ce qu'il constate sur le terrain. Ce champ peut apparaitre après la publication de l'adresse dans l'IPE car fiabilisé au cours de la phase de piquetage terrain.</t>
  </si>
  <si>
    <t>Numérique -  format AAAAMMJJ</t>
  </si>
  <si>
    <t>ImmeubleNeuf</t>
  </si>
  <si>
    <t>ColonneMontanteProprietaireOI</t>
  </si>
  <si>
    <t>Plan</t>
  </si>
  <si>
    <t>Plan de cheminement côté rue</t>
  </si>
  <si>
    <t>Code postal de l'adresse du PM. Ce champ est conditionné à la présence de la référence PM c'est-à-dire obligatoire si le champ ReferencePM est renseigné</t>
  </si>
  <si>
    <t>Nom de la commune de l'adresse du PM. Ce champ est conditionné à la présence de la référence PM c'est-à-dire obligatoire si le champ ReferencePM est renseigné</t>
  </si>
  <si>
    <t>DatePrevLivraisonImmeubleNeuf</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</si>
  <si>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</si>
  <si>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</si>
  <si>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</si>
  <si>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</si>
  <si>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</si>
  <si>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</si>
  <si>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</si>
  <si>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</si>
  <si>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</si>
  <si>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</si>
  <si>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</si>
  <si>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</si>
  <si>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</si>
  <si>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</si>
  <si>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NombreOperateursFibrePartageable</t>
  </si>
  <si>
    <t>DateCrCommandePM</t>
  </si>
  <si>
    <t>EtatCrCommandePM</t>
  </si>
  <si>
    <t>MotifKoCrCommandePM</t>
  </si>
  <si>
    <t>DateMADprestationPM</t>
  </si>
  <si>
    <t>ReferenceContrat</t>
  </si>
  <si>
    <t>ReferencePrestationPBs</t>
  </si>
  <si>
    <t>NombreLogementsPrestationPBs</t>
  </si>
  <si>
    <t>DateMADprestationPBs</t>
  </si>
  <si>
    <t>ReferenceOffreCommerciale</t>
  </si>
  <si>
    <t>NatureCR</t>
  </si>
  <si>
    <t>DateRejetMADPM</t>
  </si>
  <si>
    <t>EtatRejetLigneMADPM</t>
  </si>
  <si>
    <t>MotifKoRejetMADPM</t>
  </si>
  <si>
    <t>Valeurs possibles ={ PLANIFIE, EN COURS DE DEPLOIEMENT, DEPLOYE, ABANDONNE}</t>
  </si>
  <si>
    <t>Valeurs possibles : [ A - Z ]</t>
  </si>
  <si>
    <t>Indiquer le PM concerné</t>
  </si>
  <si>
    <t>DateCommandePM</t>
  </si>
  <si>
    <t>Indiquer la date de la demande</t>
  </si>
  <si>
    <t>ReferenceCommandePMInterneOC</t>
  </si>
  <si>
    <t>Indiquer une nouvelle référence, à chaque nouvelle demande, qu'il s'agisse d'une commande ou d'une demande d'info</t>
  </si>
  <si>
    <t>TypeCommandePM</t>
  </si>
  <si>
    <t>Alpha-4 : UNIT/COFI</t>
  </si>
  <si>
    <t>Indiquer UNIT pour des commandes unitaires ou pour une demande d'informations à jour sur un PM déjà commander. Indiquer COFI pour une demande d'informations à jour sur un PM cofinancé</t>
  </si>
  <si>
    <t>ChoixTechniqueOC</t>
  </si>
  <si>
    <t>D/P</t>
  </si>
  <si>
    <t>Indiquer D pour Dédié ou P Partageable</t>
  </si>
  <si>
    <t>EmplacementActif</t>
  </si>
  <si>
    <t>Renseigner si besoin d'un emplacement actif sur le PM concerné</t>
  </si>
  <si>
    <t>Description de l'usage du flux</t>
  </si>
  <si>
    <t xml:space="preserve">Le flux commande d'info PM sert soit à passer une commande unitaire en mode Location unitaire (UNIT) soit à faire une demande d'information à jour en mode COFI ou UNIT.
Il ne peut être émis que par l'OC.
- Si le PM a été livré en COFI et l’OC passe une commande en UNIT, alors l’OI renvoie un AR KO
- Si le PM a été livré en UNIT et l’OC passe une commande en COFI alors l'OI renvoie un AR KO
- Si l'OC passe une 1ère commande UNIT, il s'agit d'une commande en unitaire. Ensuite toute nouvelle commande en UNIT sera une demande d'informations à jour, l'OI renvoie le CR MAJ.
- Si l'OC passe une commande en COFI, alors il s'agit d'une demande d'informations à jour, l'OI renvoie le CR MAJ.
Le CR MAJ doit être un CR MAD complet intégrant tous les éléments prévus dans le zip : Plan, Fichier de position et CR MAD csv
</t>
  </si>
  <si>
    <t>DateArCommandePM</t>
  </si>
  <si>
    <t>EtatArCommandePM</t>
  </si>
  <si>
    <t>Alpha-2 OK/KO</t>
  </si>
  <si>
    <t>MotifKoArCommandePM</t>
  </si>
  <si>
    <t>Alpha-texte libre</t>
  </si>
  <si>
    <t>C si AR KO</t>
  </si>
  <si>
    <t>DEPLOYE</t>
  </si>
  <si>
    <t>Code correspondant à l'hexaclé numéro de l'adresse du gestionnaire d'immeuble tel que décrit dans le référentiel SNA. Ce champ est facultatif</t>
  </si>
  <si>
    <t>TypeEmplacementPM</t>
  </si>
  <si>
    <t>Code insee de l'adresse du PM. Ce champ est conditionné à la présence de la référence PM c'est-à-dire obligatoire si le champ ReferencePM est renseigné</t>
  </si>
  <si>
    <t>Conditionné et Facultatif: Si EtatCr = OK</t>
  </si>
  <si>
    <r>
      <t xml:space="preserve">La bonne pratique définie par le groupe est de remplir systématiquement ce champ avec la Marque et le Modèle du matériel utilisé par l'opérateur d'immeuble. Cette information donne une indication à l'opérateur commercial qui peut dans certains cas poser des équipements équivalents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</si>
  <si>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les coordonnées du gestionnaire de l'immeuble abritant un PM Intérieur
Ce champ est relatif au </t>
    </r>
    <r>
      <rPr>
        <b/>
        <sz val="8"/>
        <rFont val="Verdana"/>
        <family val="2"/>
      </rPr>
      <t>PMTechnique</t>
    </r>
    <r>
      <rPr>
        <sz val="8"/>
        <rFont val="Verdana"/>
        <family val="2"/>
      </rPr>
      <t xml:space="preserve"> dans le cas d'un regroupement de plusieurs PM Techniques rattachés à un PM de Regroupement</t>
    </r>
  </si>
  <si>
    <t>UNIT/COFI</t>
  </si>
  <si>
    <t>Ce champ permet à l'opérateur d'immeuble de préciser la façon dont la commande est valorisée : en location unitaire ou en co-financement.
UNIT signifie qu'il s'agit d'une commande de PM unitaire
COFI signifie qu'il s'agit d'une demande d'information sur un PM cofinancé par l'Usager
La valeur de ce champ est relative au PM ou au PMR dans le cas d'un regroupement de PM Techniques pour desservir l'adresse</t>
  </si>
  <si>
    <t>Conditionné si EtatCr = OK</t>
  </si>
  <si>
    <t>Ce champ permet à l'opérateur d'immeuble de préciser si l'accès au PM est donné sur fibre dédiée ou fibre partageable selon le choix technique formulé par l'opérateur commercial et autorisé par l'opérateur d'immeuble
D signifie fibre dédiée
P signifie fibre partageable
La valeur de ce champ est relative au PM ou au PMR dans le cas d'un regroupement de PM Techniques pour desservir l'adresse
Ce champ est conditionné à l'etat du CR, c'est à dire obligatoire pour un CR OK</t>
  </si>
  <si>
    <t>Ce champ est utilisé par les opérateurs d'immeubles pour fournir une référence de prestation commerciale correspondant à la livraison du PM. Cette référence fournie par l'opérateur d'immeuble à l'opérateur commercial est obligatoire et doit être pérenne dans le temps car elle constitue chez certains opérateurs d'immeuble un pré-requis à la commande d'accès
Cette référence peut également être utilisée dans le cadre de dépôt de signalisation par l'OC suite à son adduction
A noter, ce champ permet de fournir une référence relative à la livraison des PM, à la différence du champ ReferencePrestationPB dont l'objet est relatif aux adresses en zone arrière de PM
La valeur de ce champ est relative au PM ou au PMR dans le cas d'un regroupement de PM Techniques pour desservir l'adresse</t>
  </si>
  <si>
    <t>NombreLogementsMadPM</t>
  </si>
  <si>
    <t>NombreOperateursFibreDediee</t>
  </si>
  <si>
    <t>Numérique - 1 caractère</t>
  </si>
  <si>
    <t>Ce champ permet à l'opérateur d'immeuble de renseigner la date d'émission du CR de Mise à dispotion du PM. Cette date correspond à la date de génération du CR, elle peut donc évoluer à chaque envoi de CR MAD d'un PM, même si la mise à disposition effective du PM n'a pas évolué. 
Contrairement à cette date de génération du CR MAD, la date de Mise à disposition effective du PM est indiquée dans le champ DateMADPrestationPM
La valeur de ce champ est relative au PM ou au PMR dans le cas d'un regroupement de PM Techniques pour desservir l'adresse</t>
  </si>
  <si>
    <t>Alphanumérique - 2 caractères : OK/KO</t>
  </si>
  <si>
    <t>C Conditionné si EtatCr = KO</t>
  </si>
  <si>
    <t>Ce champ permet d'intégrer le motif d'un CR KO. L'usage des CR KO n'ayant pas été normalisé à ce stade, ce champ ne sera pas utilisé à court terme</t>
  </si>
  <si>
    <t>Ce champ permet aux opérateurs d'immeuble de fournir la date de la mise à disposition du PM à l'opérateur commercial demandeur. Cette date est fixe et ne doit pas évoluer, contrairement au champ DateCRCommandePM qui correspond à la date d'envoi du CR et peut donc être mise à jour à chaque nouvel envoi de CR pour une seule et même mise à disposition.
La valeur de ce champ est relative au PM ou au PMR dans le cas d'un regroupement de PM Techniques pour desservir l'adresse
Ce champ est conditionné à l'etat du CR, c'est à dire obligatoire pour un CR OK</t>
  </si>
  <si>
    <t>Alphanumerique</t>
  </si>
  <si>
    <t>Ce champ est facultatif et permet à l'opérateur d'immeuble de communiquer sa référence propre de contrat avec l'opérateur commercial</t>
  </si>
  <si>
    <t xml:space="preserve">Ce champ permet à l'opérateur d'immeuble de communiquer une référence commerciale associée aux nouvelles adresses mises à disposition dans le CR MAD. Le CR MAD pouvant concerner une ou plusieurs adresses à la fois, la ReferencePrestationPB permet de faire le lien avec la facturation des logements raccordables
Cette référence pourra être reprise dans la facture.
Un CR MAD cumulant plusieurs adresses livrées à des dates différentes portera plusieurs RéférencesPrestationPB associées à chaque ligne d'adresse. </t>
  </si>
  <si>
    <t>Numérique - 4 caractères maximum</t>
  </si>
  <si>
    <t>Ce champ contient le nombre cumulé de logements raccordables livrés en même temps lors d'une Mise à Disposition concernée par le CR. Ce nombre est relatif à une référencePrestationPBs.
Par exemple, pour un CR concernant une Mise à Disposition de 3 adresses de 10, 3 et 5 logements, le nombre de logements prestation PB indiqué dans ce champ sera de 18
Ce champ sert à facturer les adresses raccordables livrées à une certaine date</t>
  </si>
  <si>
    <t>Ce champ correspond à la date de la Mise à disposition des adresses livrées en même temps lors d'un seul et unique CR MAD et associées à une seule et même ReferencePrestationPBs. Cette date est répétée à l'identique pour toutes les adresses livrées en même temps</t>
  </si>
  <si>
    <t>Ce champ est un champ de secours utilisé par certains opérateurs pour véhiculer des paramètres utiles à la facturation. A ce stade le contenu de ce champ n'est pas normalisé</t>
  </si>
  <si>
    <t>INITIAL / MISE A JOUR</t>
  </si>
  <si>
    <t>Ce champ permet à l'opérateur d'immeuble de préciser à l'opérateur commercial si le compte-rendu de Mise à disposition envoyé est un compte-rendu Initial ou Mis à Jour.
Un compte-rendu initial de PM est un premier compte-rendu de mise à disposition d'un PM, pouvant contenir ou non des adresses en zone arrière associées.
Un compte-rendu Mis à Jour de PM est renvoyé :
1/ Pour les cas de livraison de nouvelles adresses sur un PM déjà mis à disposition
2/ Pour les cas de correction ou d'évolutions sur un compte-rendu de mise à disposition de PM déjà effectué, notamment dans le cas de modifications apportées à des paramètres facturants comme le nombre de logements. Le CR MAD Mis à Jour a alors un usage de CR MAD "correctif"</t>
  </si>
  <si>
    <t>Fichier Positions:</t>
  </si>
  <si>
    <t>C si fibre dédiée à l'OC</t>
  </si>
  <si>
    <t>DateArMADPM</t>
  </si>
  <si>
    <t>EtatArMADPM</t>
  </si>
  <si>
    <t>MotifKoArMADPM</t>
  </si>
  <si>
    <t>La réémission d'un CR est une réémission complète</t>
  </si>
  <si>
    <t>La vérification syntaxique inclut la vérification de la présence du plan</t>
  </si>
  <si>
    <t>Référence de l'OI</t>
  </si>
  <si>
    <t>DateNotifRaccordementPM</t>
  </si>
  <si>
    <t>Numérique au format AAAAMMJJ– 8 caractères</t>
  </si>
  <si>
    <t>Date d'envoi</t>
  </si>
  <si>
    <t>DatePrevisionnelleAdduction</t>
  </si>
  <si>
    <t>DatePrévisionnelleAdduction pour la dinstinguer de DateAdduction dans 'Notif_Adduction'</t>
  </si>
  <si>
    <t>Nom</t>
  </si>
  <si>
    <t>DateNotifCrInfoGestionnaire</t>
  </si>
  <si>
    <t>TypeInfoSyndic</t>
  </si>
  <si>
    <t>"PREVMUT" ou PREVTVX"</t>
  </si>
  <si>
    <t>PREVMUT : Prévenance mutualisation envoyé à la MAD
PREVTVX : Prévenance Travaux envoyé en réponse à une notif d'intervention prévisionnelle</t>
  </si>
  <si>
    <t>flux "fichier"</t>
  </si>
  <si>
    <t>doc</t>
  </si>
  <si>
    <t>DateNotifAdduction</t>
  </si>
  <si>
    <t>Numérique au format AAAAMMJJ – 8 caractères</t>
  </si>
  <si>
    <t>DateAdduction</t>
  </si>
  <si>
    <t>EtatAdduction</t>
  </si>
  <si>
    <t>"OK" ou "KO"</t>
  </si>
  <si>
    <t>tout KO est définitif et conduit à la clôture de la commande</t>
  </si>
  <si>
    <t>MotifKoAdduction</t>
  </si>
  <si>
    <t>Nommage du fichier plan</t>
  </si>
  <si>
    <t>plan mis à jour par l'OC</t>
  </si>
  <si>
    <t>DateCrAdduction</t>
  </si>
  <si>
    <t xml:space="preserve"> Date de génération du CR envoyé par l'OI pour signifier qu'il a intégré ou non la notification d'adduction. Correspond à la date de génération du flux CRNotifAdduction.</t>
  </si>
  <si>
    <t>Date contenue dans le champ DateNotifAdduction du flux de Notification d'adduction concerné par le CR</t>
  </si>
  <si>
    <t>EtatCrAdduction</t>
  </si>
  <si>
    <t xml:space="preserve">OK signifie que le process d'adduction au PM est finalisé du point de vue de l'OI et que la commercialisation est donc possible sur les adresses raccordables de ce PM
KO signifie que la commercialisation du PM n'est pas </t>
  </si>
  <si>
    <t>CodeKOCrAdduction</t>
  </si>
  <si>
    <t>Code correspondant au motif de KO du CrAdduction</t>
  </si>
  <si>
    <t>MotifKoCrAdduction</t>
  </si>
  <si>
    <t xml:space="preserve">Libellé du motif de KO </t>
  </si>
  <si>
    <t>Nommage du fichier</t>
  </si>
  <si>
    <t>Motif KO</t>
  </si>
  <si>
    <t>Libellé</t>
  </si>
  <si>
    <t>Action possible de l'OC</t>
  </si>
  <si>
    <t>Plan01</t>
  </si>
  <si>
    <t>KO lié au Plan</t>
  </si>
  <si>
    <t>KO lié au Plan : format erroné, problème de nomenclature, plan manquant</t>
  </si>
  <si>
    <t>Renvoyer la notification d'adduction avec un plan corrigé</t>
  </si>
  <si>
    <t>Addu01</t>
  </si>
  <si>
    <t xml:space="preserve">KO lié à la Notification Adduction </t>
  </si>
  <si>
    <t>KO lié à la Notification d'adduction : format erroné, un problème de nomenclature, champ obligatoire manquant, flux manquant</t>
  </si>
  <si>
    <t>Renvoyer la notification d'adduction complète et corrigée avec le plan</t>
  </si>
  <si>
    <t>Interp01</t>
  </si>
  <si>
    <t>KO lié à la Notification Intervention Previsionnelle</t>
  </si>
  <si>
    <t>KO lié à la Notification d'Intervention Prévisionnelle : format erroné, un problème de nomenclature, champ obligatoire manquant, flux manquant</t>
  </si>
  <si>
    <t>Renvoyer la Notification d'intervention prévisionnelle complète et corrigée puis la notification d'adduction avec le plan</t>
  </si>
  <si>
    <t>Alphanumérique - 20 caractères maximum</t>
  </si>
  <si>
    <t>Uniquement pour commande unitaire</t>
  </si>
  <si>
    <t>DateAnnResCommande</t>
  </si>
  <si>
    <t>DateCrCommandeAnnul</t>
  </si>
  <si>
    <t>EtatCrAnnResCommandePM</t>
  </si>
  <si>
    <t>MotifKoCrAnnResCommandePM</t>
  </si>
  <si>
    <t>TypeOperation</t>
  </si>
  <si>
    <t>"ANNUL" ou "RESIL"</t>
  </si>
  <si>
    <t>ANNUL = avant Cr MAD
RESIL = après Cr MAD</t>
  </si>
  <si>
    <t>BrassagePMOI</t>
  </si>
  <si>
    <t>Format non normalisé</t>
  </si>
  <si>
    <t>Référence PM propre à chaque OI et pérenne. La referencePM est obligatoire</t>
  </si>
  <si>
    <t>DateMiseEnServiceCommercialeImmeuble</t>
  </si>
  <si>
    <t>Ce commentaire a pour objectif d'informer les OC que sur ce PM, les OI n'autorisent que les brassages par lui meme (OI).
Ce champ permet à l'OC de préparer des commandes d'acces de formats différentes.</t>
  </si>
  <si>
    <t>TypeRaccoPBPTO</t>
  </si>
  <si>
    <t>TypePBO</t>
  </si>
  <si>
    <t>ChampReserve1</t>
  </si>
  <si>
    <t>ChampReserve2</t>
  </si>
  <si>
    <t>ChampReserve3</t>
  </si>
  <si>
    <t>Signification précisée en Interop si usage unique et harmonisé et/ou dans le contrat des OI</t>
  </si>
  <si>
    <t>CodeHexacleVoie</t>
  </si>
  <si>
    <t>CodeBAN</t>
  </si>
  <si>
    <t>Permettra de prendre en compte le code BAN lorsque disponible</t>
  </si>
  <si>
    <t>Correspond au 0 de la voie. Est différent de l'Hexavia. La bonne pratiqque est de le renseigner s'il existe et particulierement en l'absence d'hexaclé</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</si>
  <si>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t>
  </si>
  <si>
    <t>DateDebutAcceptationCmdAcces</t>
  </si>
  <si>
    <t>AAAAMMJJ</t>
  </si>
  <si>
    <t>DateDebutFournitureCRCmdAcces</t>
  </si>
  <si>
    <t xml:space="preserve">
C</t>
  </si>
  <si>
    <t xml:space="preserve">ReferenceConsultation 
</t>
  </si>
  <si>
    <t>Alphanumérique - 30 caractères max</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</si>
  <si>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</si>
  <si>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Numérique - 10 caractères maximum</t>
  </si>
  <si>
    <t>Date de la signature de la convention avec le gestionnaire de l'immeuble, devant être renseignée si AccordGestionnaireImmeubleNecessaire = "O" et EtatImmeuble = "SIGNE" ou "EN COURS DE DEPLOIEMENT" ou "DEPLOYE" 
Cette information conditionne le délai légal de câblage de l'adresse 6 mois au plus tard après signature
Dans le cadre d'Immeubles Neufs, la date de signature qui s'applique est celle de la convention avec le promoteur</t>
  </si>
  <si>
    <t>Nom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</si>
  <si>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postal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</si>
  <si>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</si>
  <si>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correspondant à l'hexaclé numéro de l'adresse du gestionnaire d'immeuble tel que décrit dans le référentiel SNA.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</si>
  <si>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 de siret du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</si>
  <si>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 xml:space="preserve"> F</t>
  </si>
  <si>
    <r>
      <t>Code hexaclé numéro de l'adresse du PM tel que décrit dans le référentiel SNA. Ce champ est facultatif</t>
    </r>
    <r>
      <rPr>
        <sz val="8"/>
        <color indexed="10"/>
        <rFont val="Verdana"/>
        <family val="2"/>
      </rPr>
      <t/>
    </r>
  </si>
  <si>
    <t>DateMiseEnServiceCommercialePM</t>
  </si>
  <si>
    <t>Ce champ correspond à la date de fin du délai de délai de prévenance réglementaire sur le point de mutualisation
Ce champ est conditionné, c'est à dire obligatoire quand le CR MAD a été envoyé
La valeur de ce champ est relative au PM ou au PMR dans le cas d'un regroupement de PM Techniques pour desservir l'adresse.</t>
  </si>
  <si>
    <t>Nombre de PM Techniques associés à une référence PM. Ce champ permet de préciser la présence de plusieurs PM techniques agrégés sous une même référence de PM, ce cas étant propre à certains opérateurs pour des raisons de gestion SI
Ce champ est obligatoire.
L'Information est prévisionnelle tant que le PM n'est pas déployé avec valeur à 1 par défaut ; l' information est définitive quand le PM est déployé</t>
  </si>
  <si>
    <t>Coordonnées Y du PM
La valeur de ce champ est relative au PM ou au PMR dans le cas d'un regroupement de PM Techniques pour desservir l'adresse.</t>
  </si>
  <si>
    <t xml:space="preserve">
Cette référence est celle de la consultation de lot.
Conditionné à PME </t>
  </si>
  <si>
    <t>Code de la voie permettant à l'opérateur d'immeuble de communiquer les éléments d'adresse du PM tel que décrits dans le référentiel Rivoli
Ce champ est facultatif. 
La valeur de ce champ ainsi que les autres champs d'adresse du PM est relative au PM ou au PMR dans le cas d'un regroupement de PM Techniques pour desservir l'adresse</t>
  </si>
  <si>
    <r>
      <t>ReferenceConsultationNative</t>
    </r>
    <r>
      <rPr>
        <strike/>
        <sz val="8"/>
        <rFont val="Verdana"/>
        <family val="2"/>
      </rPr>
      <t xml:space="preserve">
</t>
    </r>
    <r>
      <rPr>
        <sz val="8"/>
        <rFont val="Verdana"/>
        <family val="2"/>
      </rPr>
      <t xml:space="preserve">
</t>
    </r>
  </si>
  <si>
    <t>Coordonnées X du PM
La valeur de ce champ est relative au PM ou au PMR dans le cas d'un regroupement de PM Techniques pour desservir l'adresse.</t>
  </si>
  <si>
    <r>
      <t xml:space="preserve">Ce champ permet de renseigner la </t>
    </r>
    <r>
      <rPr>
        <b/>
        <sz val="8"/>
        <rFont val="Verdana"/>
        <family val="2"/>
      </rPr>
      <t>Référence du PM Technique</t>
    </r>
    <r>
      <rPr>
        <sz val="8"/>
        <rFont val="Verdana"/>
        <family val="2"/>
      </rPr>
      <t xml:space="preserve"> dans le cas d'un regroupement de plusieurs PM Techniques rattachés à un PM de Regroupement. 
Cette référence peut selon les opérateurs être unique au niveau national ou n'être unique que si elle est couplée à la référence du PM de regroupement auquel elle est rattachée
Elle peut par ailleurs selon les opérateurs n'être renseignée qu'en cas de multiples PM Techniques rattachés à un PMR ou systématiquement renseignée.
Dans le CRMAD, le champ est conditionné à l'existence de plus d'un PMT.
Dans le CRMAD,  figureront autant de lignes que de couples adresse-PMT.</t>
    </r>
  </si>
  <si>
    <t>Ce champ reprend la référence de commande de l'OC pour les commandes unitaires ou permet d'indiquer le cas échéant une référence d'engagement pour les cas de cofinancement.
Ce champ est obligatoire dans le cas d'une commande unitaire ; il peut être sans objet dans le cas d'un CR MAD à un opérateur commercial cofinanceur.
La valeur de ce champ est relative au PM ou au PMR dans le cas d'un regroupement de PM Techniques pour desservir l'adresse.</t>
  </si>
  <si>
    <t xml:space="preserve">Ce champ permet aux opérateurs d'immeuble de communiquer le nombre d'opérateurs ayant commandé une fibre dédiée sur l'adresse concernée afin de pouvoir justifier du tarif appliqué aux opérateurs commerciaux en conséquence
Les opérateurs en location unitaire ne sont pas comptés
L'opérateur d'immeuble doit se compter également dans ce nombre s'il est OC (en adéquation avec la grille affichée dans son annexe tarifaire)
</t>
  </si>
  <si>
    <t xml:space="preserve">Ce champ permet aux opérateurs d'immeuble de communiquer le nombre d'opérateurs ayant commandé une fibre partageable sur l'adresse concernée afin de pouvoir justifier du tarif appliqué aux opérateurs commerciaux en conséquence
Les opérateurs en location unitaire ne sont pas comptés
L'opérateur d'immeuble doit se compter ou non selon la grille affichée dans son contrat
</t>
  </si>
  <si>
    <t>Ce champ permet à l'OI de générer un Compte-rendu de la commande de PM. A ce stade, seul l'usage du CR OK a été normalisé et est attendu
La valeur de ce champ est relative au PM ou au PMR dans le cas d'un regroupement de PM Techniques pour desservir l'adresse</t>
  </si>
  <si>
    <t xml:space="preserve">ReferenceConsultation 
</t>
  </si>
  <si>
    <t xml:space="preserve">Cette référence est celle de la consultation de lot.
Conditionné à PME </t>
  </si>
  <si>
    <t>CodeOI</t>
  </si>
  <si>
    <t>Alphanumérique - 2 caractères</t>
  </si>
  <si>
    <t>Code OI tel que défini dans la liste ARCEP</t>
  </si>
  <si>
    <t>ReferencePBO</t>
  </si>
  <si>
    <t>LongueurLigneImmeuble</t>
  </si>
  <si>
    <t>ReferenceLienPMPRDM</t>
  </si>
  <si>
    <t>ReferencePRDM</t>
  </si>
  <si>
    <t>ReferenceConsultation</t>
  </si>
  <si>
    <t>DateMADLienPMPRDM</t>
  </si>
  <si>
    <t>NombreFibresOuvertesLien</t>
  </si>
  <si>
    <t>DateMADPRDM</t>
  </si>
  <si>
    <t>Date de mise à disposition du PRDM c'est-à-dire :
- informations concernant le PRDM sont mises à disposition aux OC 
- et PRDM accessible pour les OC c'est-à-dire qu'il est physiquement déployé et accessible aux OC qui peuvent donc s'y adducter (sous réserve d'avoir passé les commandes commerciales nécessaires)
Conditionné à EtatPRDM c'est à dire obligatoire si EtatPRDM = DEPLOYE</t>
  </si>
  <si>
    <t>Code insee de l'adresse du PRDM</t>
  </si>
  <si>
    <t>Code postal de l'adresse du PRDM</t>
  </si>
  <si>
    <t>Nom de la commune de l'adresse du PRDM</t>
  </si>
  <si>
    <t>TypeProjectionGeographiquePRDM</t>
  </si>
  <si>
    <t>CoordonneePRDMX</t>
  </si>
  <si>
    <t>CoordonneePRDMY</t>
  </si>
  <si>
    <t>NombreLogementsMiniPMZAPRDM</t>
  </si>
  <si>
    <t>InformationsRaccordementPRDM</t>
  </si>
  <si>
    <t>Ce champ permet à l'OI d'indiquer les informations utiles au raccordement au PRDM tel que demandé dans la réglementation. Le champ permet par exemple de fournir un lien vers un plan de raccordement ou de faire référence à une offre d'hébergement.</t>
  </si>
  <si>
    <t>TypeSitePRDM</t>
  </si>
  <si>
    <t>ChampReserve</t>
  </si>
  <si>
    <t>Champ de réserve permettant de communiquer la référence NRO au futur format défini par la MTHD</t>
  </si>
  <si>
    <t>DateMADPBO</t>
  </si>
  <si>
    <t>NombrelogementsPBO</t>
  </si>
  <si>
    <t>TypeModification</t>
  </si>
  <si>
    <t>RGF93/ WGS84 / RGFG95  / RGR92 / RGM 04 / RGSPM 06</t>
  </si>
  <si>
    <t>SusceptibleRaccordableDemande</t>
  </si>
  <si>
    <t xml:space="preserve">O </t>
  </si>
  <si>
    <t>Date de mise à disposition des fibres sur le lien PM-PRDM c'est-à-dire :
- informations concernant le lien PM-PRDM sont mises à disposition aux OC 
- et fibres sur le lien PM-PRDM accessibles pour les OC c'est-à-dire qu'elles sont physiquement déployées et commandables
Conditionné à EtatLienPMPRDM c'est à dire obligatoire si EtatLienPMPRDM = DEPLOYE</t>
  </si>
  <si>
    <t>Conditionné à la présence d'une ReferenceLienPMPRDM</t>
  </si>
  <si>
    <t>CREATION / MAJ / SUPPRESSION</t>
  </si>
  <si>
    <t>Champ permettant d'indiquer dans les flichiers de notification des deltas si la ligne correspond à une création de PM dans le fichier CPN, une mise à jour d'information sur un PM déjà existant dans le fichier CPN ou une suppression de PM dans le fichier CPN.</t>
  </si>
  <si>
    <t>RaisonModification</t>
  </si>
  <si>
    <t>Champ permettant d'indiquer dans les fichiers de notification des deltas si la ligne correspond à une  création d'immeuble dans l'IPE, une mise à jour d'information sur un immeuble déjà existant dans l'IPE ou une suppression d'un immeuble dans l'IPE.</t>
  </si>
  <si>
    <t>Ce champ est utilisé dans le cadre des immeubles neufs. Il permet à l'opérateur d'immeuble d'indiquer à l'opérateur commercial s'il est propriétaire de la colonne montante ou non, la facturation à l'opérateur commercial pouvant varier dans ce cas (aspects facturation à la discrétion de l'opérateur d'immeuble)</t>
  </si>
  <si>
    <t>refInterne1_refInterne2_CodeInteropOI_PM_DeltaIPEZMD_VXX_aaaammjj_numsequence.csv</t>
  </si>
  <si>
    <t xml:space="preserve">Nommage fichier "Plan" </t>
  </si>
  <si>
    <t>Alphanumérique - 30 caractères maximum</t>
  </si>
  <si>
    <t>Condition de raccordement du client : chaque opérateur détaille sa typologie de raccordements. Par exemple, GOULOTTE EXISTANTE, APPARENT AUTORISE, APPARENT REFUSE,  POSE GOULOTTE AUTORISEE, PERCEMENT AUTORISE, GAINE TECHNIQUE…</t>
  </si>
  <si>
    <t>ConditionsSyndic</t>
  </si>
  <si>
    <t>Ce champ indique la date de dernière modification effectuée dans une ligne, quelle que soit cette modification.</t>
  </si>
  <si>
    <t>Identifiant unique et pérenne. Identifiant propre à l'OI</t>
  </si>
  <si>
    <r>
      <t>Coordonnées X de l'adresse ou du batiment concerné</t>
    </r>
    <r>
      <rPr>
        <sz val="8"/>
        <color rgb="FFFF0000"/>
        <rFont val="Verdana"/>
        <family val="2"/>
      </rPr>
      <t/>
    </r>
  </si>
  <si>
    <t>Type de voie de l'adresse publiée (à renseigner quand elle existe)</t>
  </si>
  <si>
    <t>Nom de voie de l'adresse publiée (sans type de voie)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</si>
  <si>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Complément de numéro de voie (à ne pas confondre avec les compléments d'adresse : nom du bâtiment et/ou escalier). Ce champ est facultatif et composé d'une seule lettre
Exemple B= pour BIS, T pour TER, etc.</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</si>
  <si>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Dans le cadre d'Immeubles Neufs, le nombre de logement est fourni par le promoteur mais peut évoluer en cours de construction. Il est alors susceptible d'être mis à jour dans l'IPE</t>
  </si>
  <si>
    <t>Type de voie de la société gestionnaire d'immeuble
Ce champ est facultatif (à renseigner quand elle existe)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</si>
  <si>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</si>
  <si>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La valeur de ce champ n'est obligatoire qu'à partir de l'état SIGNE.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</si>
  <si>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(à ne pas confondre avec les compléments d'adresse : nom du bâtiment et/ou escalier).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</si>
  <si>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</si>
  <si>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Code de la voie permettant à l'opérateur d'immeuble de communiquer les éléments d'adresse du PM tel que décrits dans le référentiel Rivoli
Ce champ est facultatif</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</si>
  <si>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Code insee de l'adresse du PM. Ce champ est conditionné à l'EtatPM c'est-à-dire obligatoire si le champ EtatPM = en cours de déploiement ou déployé</t>
  </si>
  <si>
    <t>Code postal de l'adresse du PM. Ce champ est conditionné à l'EtatPM c'est-à-dire obligatoire si le champ EtatPM = en cours de déploiement ou déployé</t>
  </si>
  <si>
    <t>Nom de la commune de l'adresse du PM. Ce champ est conditionné à l'EtatPM c'est-à-dire obligatoire si le champ EtatPM = en cours de déploiement ou déployé</t>
  </si>
  <si>
    <t>Code hexaclé numéro de l'adresse du PM tel que décrit dans le référentiel SNA. Ce champ est facultatif : il doit être renseigné si le code existe au SNA. Il n'y a pas de contrainte à demander une création de code hexaclé auprès du SNA pour l'hexaclé du PM</t>
  </si>
  <si>
    <t>Type de voie de l'adresse du PM. Ce champ est facultatif (à renseigner quand elle existe)</t>
  </si>
  <si>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</si>
  <si>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Le champ est conditionné au champ ImmeubleNeuf et à EtatPM, c'est à dire obligatoire si ImmeubleNeuf = N et EtatPM = en cours de déploiement ou déployé, facultatif si ImmeubleNeuf = O ou si EtatPM = planifié.
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</si>
  <si>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Complément d'adresses (à ne pas confondre avec les compléments d'adresse : nom du bâtiment et/ou escalier). Ce champ est composé d'une seule lettre (exemple B= pour BIS, T pour TER, etc.)
Ce champ est facultatif et ne peut apparaitre que si la référencePM a été renseignée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</si>
  <si>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</si>
  <si>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Coordonnées X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</si>
  <si>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Coordonnées Y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</si>
  <si>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Coordonnées Y de l'adresse ou du batiment concerné
</t>
    </r>
    <r>
      <rPr>
        <strike/>
        <sz val="8"/>
        <rFont val="Verdana"/>
        <family val="2"/>
      </rPr>
      <t>Obligatoire à la maille de l'immeuble depuis la décision ARCEP de juillet 2015</t>
    </r>
  </si>
  <si>
    <t>Alphanumérique - 50 caractères</t>
  </si>
  <si>
    <t>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t>
  </si>
  <si>
    <t xml:space="preserve">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
</t>
  </si>
  <si>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Dans le cas particulier des immeubles situés en ZA d'un PME, les références de PBO ne sont pas forcément connues à la MAD du PM (obligation de complétude étalée sur 5 ans menant à une livraison des immeubles au fil de l'eau après la MAD du PM dans le délai des 5 ans). Dans ces cas là, il est convenu de renseigner le champ ReferencePBO avec la valeur "PBOAVENIR".
Pour un immeuble contenant plusieurs PBO, la liste des referencePBO est intégrée dans le champ, séparés par un |</t>
  </si>
  <si>
    <t xml:space="preserve">
Date de mise à disposition des informations relatives au PBO conformément à la réglementation. Cette date est obligatoire à la mise à disposition du PBO.
Pour un immeuble contenant plusieurs PBO, la liste des dateMADPBO est intégrée dans le champ, séparés par un |</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</si>
  <si>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</si>
  <si>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refInterne1_refInterne2_CodeInteropOI_PM_IPEZMD_VXX_aaaammjj_numsequence.csv</t>
  </si>
  <si>
    <t>Les références internes dans le nommage des fichiers sont définies en deux à deux selon les modalités d'echange entre les deux opérateurs. La ref interne ne peut pas être nulle, même si elle ne sert à rien pour celui qui reçoit</t>
  </si>
  <si>
    <r>
      <t xml:space="preserve">Ce champ correspond au nombre total de logements dans la zone arrière du </t>
    </r>
    <r>
      <rPr>
        <b/>
        <sz val="8"/>
        <rFont val="Verdana"/>
        <family val="2"/>
      </rPr>
      <t xml:space="preserve">PM Technique </t>
    </r>
    <r>
      <rPr>
        <sz val="8"/>
        <rFont val="Verdana"/>
        <family val="2"/>
      </rPr>
      <t xml:space="preserve">quel que soit leur statut  
En cas de regroupements de PMT pour une référence de PM, le nombre de logements dans le CR MAD est </t>
    </r>
    <r>
      <rPr>
        <b/>
        <sz val="8"/>
        <rFont val="Verdana"/>
        <family val="2"/>
      </rPr>
      <t>celui du PM Technique</t>
    </r>
    <r>
      <rPr>
        <sz val="8"/>
        <rFont val="Verdana"/>
        <family val="2"/>
      </rPr>
      <t xml:space="preserve"> (contrairement à celui affiché dans l'IPE qui concerne le nombre de logements au PM de Regroupement) 
Le nombre de logements PM doit par ailleurs correspondre à la somme des NombreLogementsAdresseIPE des adresses dans la zone arrière du PM
Ce champ est conditionné à l'état OK du champ EtatCrCommandePM c'est à dire obligatoire si le CR est OK, facultatif si le CR est KO</t>
    </r>
  </si>
  <si>
    <t xml:space="preserve">Complément de numéro de voie (à ne pas confondre avec les compléments d'adresse : nom du bâtiment et/ou escalier). Ce champ est facultatif et composé d'une seule lettre
Exemple B= pour BIS, T pour TER, etc. </t>
  </si>
  <si>
    <t>Référence PM propre à chaque OI et pérenne. La referencePM est obligatoire
La référence PM est celle du PM de Regroupement dans le cas de plusieurs PMTechniques rattachés au même PM</t>
  </si>
  <si>
    <t>Déployé signifie que le PM est installé sur le terrain. Il a été ou doit alors être mis à disposition des opérateurs ayant acheté le PM
La valeur de ce champ est relative au PM ou au PMR dans le cas d'un regroupement de PM Techniques pour desservir l'adresse</t>
  </si>
  <si>
    <t>Ce champ correspond à la capacité  technique maximale du PM en nombre de lignes tel que défini par la réglementation
Ce champ est obligatoire
La valeur de ce champ est relative au PM ou au PMR dans le cas d'un regroupement de PM Techniques pour desservir l'adresse</t>
  </si>
  <si>
    <t>Nom de la voie de l'adresse du PM (sans type de voie). Si le PM est sur une voie non nommée, le nom de la voie la plus proche est renseigné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</si>
  <si>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</si>
  <si>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Ce champ correspond à la date de fin du délai de prévenance réglementaire sur le point de mutualisation
La valeur de ce champ est relative au PM ou au PMR dans le cas d'un regroupement de PM Techniques pour desservir l'adresse.</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</si>
  <si>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Ce champ est conditionné à l'état OK du champ EtatCrCommandePM c'est à dire obligatoire si le CR est OK, facultatif si le CR est KO
</t>
    </r>
    <r>
      <rPr>
        <sz val="8"/>
        <rFont val="Verdana"/>
        <family val="2"/>
      </rPr>
      <t>Ce champ est conditionné à la MAD du PM c'est à dire obligatoire dès que la DatePremiereMADPM est renseignée</t>
    </r>
  </si>
  <si>
    <t>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t>
  </si>
  <si>
    <t>refInterne1_refInterne2_CodeInteropOI_CodeInteropOC_Insee_PM_refPM_CRMAD_VXX_aaaammjj.csv</t>
  </si>
  <si>
    <t>refInterne1_refInterne2_CodeInteropOI_CodeInteropOC_PM_RefPM_CRMAD_VXX_aaaammjj.csv</t>
  </si>
  <si>
    <t>refInterne1_refInterne2_CodeInteropOI_CodeInteropOC_Insee_PM_RefPM_positions_VXX.csv</t>
  </si>
  <si>
    <t>refInterne1_refInterne2_CodeInteropOI_CodeInteropOC_PM_RefPM_positions_VXX.csv</t>
  </si>
  <si>
    <t>refInterne1_refInterne2_CodeInteropOI_Insee_PM_RefPM_PLANMAD_VXX_aaaammjj.zip</t>
  </si>
  <si>
    <t>refInterne1_refInterne2_CodeInteropOI_PM_RefPM_PLANMAD_VXX_aaaammjj.zip</t>
  </si>
  <si>
    <t>refInterne1_refInterne2_CodeInteropOI_CodeInteropOC_Insee_PM_refPM_CRMAD_VXX_aaaammjj_numsequence.zip</t>
  </si>
  <si>
    <t>refInterne1_refInterne2_CodeInteropOI_CodeInteropOC_PM_RefPM_CRMAD_VXX_aaaammjj_numsequence.zip</t>
  </si>
  <si>
    <t>Complément de numéro de voie. Ce champ est facultatif et composé d'une seule lettre
Exemple B= pour BIS, T pour TER, etc. (à ne pas confondre avec les compléments d'adresse : nom du bâtiment et/ou escalier)</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</si>
  <si>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</si>
  <si>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Code de la voie permettant à l'opérateur d'immeuble de communiquer les éléments d'adresse du PM tel que décrits dans le référentiel Rivoli
Ce champ est facultatif </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</si>
  <si>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</si>
  <si>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Longueur de l’une des lignes de l’immeuble conformément à la réglementation. La longueur est calculée entre le PM et un des DTIO de l'immeuble. Elle est théorique et estimée.
Elle est exprimée en kilomètres
Ce champ est obligatoire pour tous les immeubles :
- en ZA d'un PM MAD 
- et mis à disposition après l'implémentation de la décision ARCEP de juillet 2015</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</si>
  <si>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</si>
  <si>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r>
      <t xml:space="preserve">Code OI tel que défini dans la liste ARCEP
</t>
    </r>
    <r>
      <rPr>
        <strike/>
        <sz val="8"/>
        <color theme="1"/>
        <rFont val="Verdana"/>
        <family val="2"/>
      </rPr>
      <t/>
    </r>
  </si>
  <si>
    <t>Ce champ correspond à la référence d'un Point de Raccordement Distant Mutualisé (PRDM), NRO ou PM de Grande Capacité.</t>
  </si>
  <si>
    <t>CommunePRDM</t>
  </si>
  <si>
    <t>Numéro de la voie de l'adresse du PRDM</t>
  </si>
  <si>
    <t>Complément d'adresses. Ce champ est composé d'une seule lettre (exemple B= pour BIS, T pour TER, etc.)</t>
  </si>
  <si>
    <t>Coordonnées X  du PRDM</t>
  </si>
  <si>
    <t>Coordonnées Y du PRDM</t>
  </si>
  <si>
    <t>Nombre de logements desservis par le plus petit PM dans la zone arrière du PRDM tel que demandé par la réglementation</t>
  </si>
  <si>
    <t>Alphanumérique - 50 caractères max</t>
  </si>
  <si>
    <t>Reference du lien PM-PRDM de l'OI
Il est conditionné à la valeur du champ NombreLogementsPM&lt;1000 en dehors des zones très denses (champ TypeZone = ZMD), conformément à la réglementation c'est-à-dire obligatoire si le PM est inférieur à 1000 logements</t>
  </si>
  <si>
    <t>Cette référence est celle de la ou des consultations préalables correspondant au PM</t>
  </si>
  <si>
    <t>EtatPRDM</t>
  </si>
  <si>
    <t>EtatLienPMPRDM</t>
  </si>
  <si>
    <t xml:space="preserve">Type de PRDM. Exemple de valeurs : Shelter hors NRO, Armoire hors NRO, NRO armoire, NRO shelter, NRO bâtiment...
</t>
  </si>
  <si>
    <t>CodeINSEEPRDM</t>
  </si>
  <si>
    <t>CodePostalPRDM</t>
  </si>
  <si>
    <t>TypeVoiePRDM</t>
  </si>
  <si>
    <t>Type de voie de l'adresse du PRDM (à renseigner quand elle existe)</t>
  </si>
  <si>
    <t>NomVoiePRDM</t>
  </si>
  <si>
    <t>Nom de la voie de l'adresse du PRDM (sans type de voie)</t>
  </si>
  <si>
    <t>NumeroVoiePRDM</t>
  </si>
  <si>
    <t>ComplementVoiePRDM</t>
  </si>
  <si>
    <t>Nombre de fibres totales commercialisées c'est-à-dire pouvant être commandées par les OC sur ce lien, tous OC confondus. Cette valeur ne se décrémente pas au fur et à mesure des commandes passées
Conditionné à la présence d'une ReferenceLienPMPRDM</t>
  </si>
  <si>
    <t>LongueurLienPMPRDM</t>
  </si>
  <si>
    <t xml:space="preserve">              refInterne1_refInterne2_CodeInteropOI_CPN_VXX_aaaammjj_numsequence.csv</t>
  </si>
  <si>
    <t xml:space="preserve">              refInterne1_refInterne2_CodeInteropOI_DeltaCPN_VXX_aaaammjj_numsequence.csv</t>
  </si>
  <si>
    <t>refInterne1_refInterne2_CodeInteropOI_CodeInteropOC_PM_RefPM_CMD_VXX_aaaammjj_numsequence.csv</t>
  </si>
  <si>
    <t>refInterne1_refInterne2_CodeInteropOI_CodeInteropOC_PM_RefPM_ARCMD_VXX_aaaammjj_numsequence.csv</t>
  </si>
  <si>
    <t>refInterne1_refInterne2_CodeInteropOI_CodeInteropOC_Insee_PM_refPM_ARMAD_VXX_aaaammjj_numsequence.csv</t>
  </si>
  <si>
    <t>refInterne1_refInterne2_CodeInteropOI_CodeInteropOC_PM_RefPM_ARMAD_VXX_aaaammjj_numsequence.csv</t>
  </si>
  <si>
    <t>refInterne1_refInterne2_CodeInteropOI_CodeInteropOC_PM_RefPM_INTERP_VXX_aaaammjj_numsequence.csv</t>
  </si>
  <si>
    <t>refInterne1_refInterne2_CodeInteropOI_CodeInteropOC_PM_RefPM_INFOSY_VXX_aaaammjj.csv</t>
  </si>
  <si>
    <t>refInterne1_refInterne2_CodeInteropOI_PM_RefPM_INFOSY_VXX.zip</t>
  </si>
  <si>
    <t>refInterne1_refInterne2_CodeInteropOI_CodeInteropOC_PM_RefPM_INFOSY_VXX_aaaammjj_numsequence.zip</t>
  </si>
  <si>
    <t>refInterne1_refInterne2_CodeInteropOI_CodeInteropOC_PM_RefPM_ADDU_VXX_aaaammjj.csv</t>
  </si>
  <si>
    <t>refInterne1_refInterne2_CodeInteropOI_PM_RefPM_PLANMAJ_VXX.zip</t>
  </si>
  <si>
    <t>refInterne1_refInterne2_CodeInteropOI_CodeInteropOC_PM_RefPM_ADDU_VXX_aaaammjj_numsequence.zip</t>
  </si>
  <si>
    <t>refInterne1_refInterne2_CodeInteropOI_CodeInteropOC_PM_RefPM_CrADDU_VXX_aaaammjj_numsequence.csv</t>
  </si>
  <si>
    <t>refInterne1_refInterne2_CodeInteropOI_CodeInteropOC_PM_RefPM_AnnRes_VXX_aaaammjj_numsequence.csv</t>
  </si>
  <si>
    <t>refInterne1_refInterne2_CodeInteropOI_CodeInteropOC_PM_RefPM_CrAnnRes_VXX_aaaammjj_numsequence.csv</t>
  </si>
  <si>
    <t>COFI</t>
  </si>
  <si>
    <t>LOCA</t>
  </si>
  <si>
    <t>Ce champ indique la date de dernière modification effectuée dans une ligne, quelle que soit cette modification. En cas de première publication dans l'IPE, la date affichée est la date de création de la ligne dans le fichier.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t>
  </si>
  <si>
    <t xml:space="preserve">Ce champ indique la date de dernière modification effectuée dans une ligne, quelle que soit cette modification. En cas de première publication dans e fichier CPN, la date affichée est la date de création de la ligne dans le fichier.
Pour les PM déjà publiés dans le CPN avant la mise en œuvre de la décision ARCEP, et tant que la ligne n'est pas modifiée, l'OI renseigne le champ selon les règles suivantes :
- Date de mise à disposition du PM
- Si le PM n'a pas été mis à disposition et a fait l'objet d'une consultation date de fin de consultation
- Dans le cas où l'opérateur ne connaitrait pas les dates précitées, la date renseignée pourra être le 01/01/1970 </t>
  </si>
  <si>
    <t>Numérique, décimale séparée par un point. Max 50 caractères</t>
  </si>
  <si>
    <t>Numérique au format AAAAMMJJHHMM</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</si>
  <si>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 Si SRD = O lors de la première publication dans l'IPE, et que l'OI décide de déployer le PBO sans demande OC, alors EtatImmeuble passera à "EN COURS DE DEPLOIEMENT" sans passer par RACCORDABLE DEMANDE, et SRD reviendra à N
</t>
  </si>
  <si>
    <t xml:space="preserve">Ce champ indique la date de dernière modification effectuée dans une ligne, quelle que soit cette modification. En cas de première publication dans le CR MAD, la date affichée est la date d'apparition dans le CR MAD.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
Remarque:  deux dates différentes possibles entre le CR MAD et l’IPE dans le cas où un champ qui est présent dans le CR mad mais pas dans l’IPE change.
</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</si>
  <si>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t>
  </si>
  <si>
    <t>Remarques / commentaires</t>
  </si>
  <si>
    <t>Référence commerciale fournie par l'OI lors de la mise à disposition du PM. A la différence de la référence PM qui est une référence commune à tous les opérateurs, la ReferencePrestationPM est commerciale et peut être propre à chaque OC</t>
  </si>
  <si>
    <t>Alphanumérique – 512 caractères max</t>
  </si>
  <si>
    <t>Nom flux</t>
  </si>
  <si>
    <t>ReferenceCommandePBInterneOC</t>
  </si>
  <si>
    <t>DateCommandePB</t>
  </si>
  <si>
    <t>CommentaireCmdPB</t>
  </si>
  <si>
    <t>Alphanumérique – 100 caractères max</t>
  </si>
  <si>
    <t>Alphanumérique - 50 caractères maximum</t>
  </si>
  <si>
    <t>refInterne1_refInterne2_CodeInteropOI_CodeInteropOC_CMD_PB_VXX_aaaammjj_numsequence.csv</t>
  </si>
  <si>
    <t>1 fichier par PB commandé</t>
  </si>
  <si>
    <t>1 seule ligne</t>
  </si>
  <si>
    <t>Identifiant de l'adresse publiée (pavillon ou immeuble) est propre au référentiel d'adresse de l'opérateur d'immeuble. Cet identifiant est communiqué par l'OI dans l'IPE.
L'immeuble doit être à l'état RACCORDABLE DEMANDE</t>
  </si>
  <si>
    <t>Référence du PM Réglementaire de rattachement de l'immeuble communiquée dans le CR MAD PM</t>
  </si>
  <si>
    <t>Date d'envoi de la commande PB</t>
  </si>
  <si>
    <t>ReferenceCommandePBInterneOI</t>
  </si>
  <si>
    <t>C si EtatArCommandePB = "OK"</t>
  </si>
  <si>
    <t>C si présent dans la commande</t>
  </si>
  <si>
    <t>EtatArCommandePB</t>
  </si>
  <si>
    <t>DateArCommandePB</t>
  </si>
  <si>
    <t>Date au format AAAAMMJJ</t>
  </si>
  <si>
    <t>MotifKoArCommandePB</t>
  </si>
  <si>
    <t>C si EtatArCommandePB = "KO"</t>
  </si>
  <si>
    <t>refInterne1_refInterne2_CodeInteropOI_CodeInteropOC_ARCMD_PB_VXX_aaaammjj_numsequence.csv</t>
  </si>
  <si>
    <t>refInterne1_refInterne2_CodeInteropOI_CodeInteropOC_CRCMD_PB_VXX_aaaammjj_numsequence.csv</t>
  </si>
  <si>
    <t>DateCRCommandePB</t>
  </si>
  <si>
    <t>Date d'envoi du CR de la commande PB</t>
  </si>
  <si>
    <t>DateAnnulationPB</t>
  </si>
  <si>
    <t>Date d'envoi de l'annulation de la commande PB</t>
  </si>
  <si>
    <t>refInterne1_refInterne2_CodeInteropOI_CodeInteropOC_AR_ANNUL_PB_VXX_aaaammjj_numsequence.csv</t>
  </si>
  <si>
    <t>refInterne1_refInterne2_CodeInteropOI_CodeInteropOC_ANNUL_PB_VXX_aaaammjj_numsequence.csv</t>
  </si>
  <si>
    <t>EtatArAnnulPB</t>
  </si>
  <si>
    <t>DateArAnnulPB</t>
  </si>
  <si>
    <t>MotifKoArAnnulPB</t>
  </si>
  <si>
    <t>C si EtatArAnnulPB = "KO"</t>
  </si>
  <si>
    <t>Référence de commande PB propre à l'OI. Cette référence doit être unique pour l'OI et est valable sur toute la vie de la commande. Son format n'est pas normalisé</t>
  </si>
  <si>
    <t>Référence de commande PB propre à l'OC. Cette référence doit être unique pour l'OC et est valable sur toute la vie de la commande. Son format n'est pas normalisé</t>
  </si>
  <si>
    <t>Référence de commandePB  propre à l'OC. Cette référence doit être unique pour l'OC et est valable sur toute la vie de la commande. Son format n'est pas normalisé</t>
  </si>
  <si>
    <t>Référence de commandePB propre à l'OI. Cette référence doit être unique pour l'OI et est valable sur toute la vie de la commande. Son format n'est pas normalisé</t>
  </si>
  <si>
    <t>Alphanumérique composé d'une ou plusieurs dates au format AAAAMMJJ pouvant être séparé par des |</t>
  </si>
  <si>
    <t>Alphanumérique (valeurs numériques entières séparées éventuellement par un pipe)</t>
  </si>
  <si>
    <t>Obligatoire si EtatAdduction = KO</t>
  </si>
  <si>
    <t>EtatCrCommandePB</t>
  </si>
  <si>
    <t>OK ou "KO" --&gt; Alphanumérique - 2 caractères maximum</t>
  </si>
  <si>
    <t>MotifKoCrCommandePB</t>
  </si>
  <si>
    <t>Texte libre</t>
  </si>
  <si>
    <t>CODES</t>
  </si>
  <si>
    <t>001</t>
  </si>
  <si>
    <t>FORMAT DU BON DE COMMANDE NON CONFORME</t>
  </si>
  <si>
    <t>002</t>
  </si>
  <si>
    <t>DONNEE(S) OBLIGATOIRE(S) NON CONFORME</t>
  </si>
  <si>
    <t>003</t>
  </si>
  <si>
    <t xml:space="preserve">DONNEE(S) OBLIGATOIRE(S) MANQUANTE </t>
  </si>
  <si>
    <t>004</t>
  </si>
  <si>
    <t>REFERENCE PM INEXISTANTE</t>
  </si>
  <si>
    <t>005</t>
  </si>
  <si>
    <t>006</t>
  </si>
  <si>
    <t>007</t>
  </si>
  <si>
    <t>008</t>
  </si>
  <si>
    <t>999</t>
  </si>
  <si>
    <t>AUTRE MOTIF: LIBELLE A PRECISER PAR CHAQUE OI</t>
  </si>
  <si>
    <t>IDENTIFIANTIMMEUBLE INEXISTANT</t>
  </si>
  <si>
    <t>REFERENCE PRESTATION PM INEXISTANTE OU ERRONEE</t>
  </si>
  <si>
    <t>COMMANDE PB DEJA EN COURS SUR LA ZA PB</t>
  </si>
  <si>
    <t>ETAT IMMEUBLE NON CONFORME</t>
  </si>
  <si>
    <t>MOTIFS AR KO</t>
  </si>
  <si>
    <t>Voir liste de codes</t>
  </si>
  <si>
    <t>Voir liste de motifs - pour le code 999 le libellé est libre</t>
  </si>
  <si>
    <t>CodeMotifKoArCommandePB</t>
  </si>
  <si>
    <t>Alphanumérique – 3 caractères max</t>
  </si>
  <si>
    <t>Alphanumérique – 250 caractères max</t>
  </si>
  <si>
    <t>BlocageEligibilite</t>
  </si>
  <si>
    <t>MotifBlocage</t>
  </si>
  <si>
    <t>Alphanumérique - 100 caractères maximum</t>
  </si>
  <si>
    <t>Ce champs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</si>
  <si>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Date à laquelle l'opérateur d'immeuble a prévu de débloquer l'immeuble.</t>
  </si>
  <si>
    <t>DateDebutBlocageEligibilite</t>
  </si>
  <si>
    <t>EtatZAPM</t>
  </si>
  <si>
    <t>DateZAPMCible</t>
  </si>
  <si>
    <t>CIBLE - POTENTIELLE PROGRAMMEE</t>
  </si>
  <si>
    <t>RaccordementLong</t>
  </si>
  <si>
    <t>Obligatoire si EtatImmeuble = DEPLOYE</t>
  </si>
  <si>
    <t>Ce champ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</si>
  <si>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SupportInfraFTTE</t>
  </si>
  <si>
    <t>EtatImmeublePBSpecifique</t>
  </si>
  <si>
    <t>SANS OBJET
PB MUTUALISE
PB SPECIFIQUE
PB MUTUALISE ET PB SPECIFIQUE</t>
  </si>
  <si>
    <t>DatePrevisionnelleDeDeblocage</t>
  </si>
  <si>
    <t>CIBLE 
POTENTIELLE PROGRAMMEE</t>
  </si>
  <si>
    <t>Obligatoire si BlocageEligibilite = O. Liste des cas possibles commune à tous les opérateurs.</t>
  </si>
  <si>
    <t>ZTD</t>
  </si>
  <si>
    <t>ZMD</t>
  </si>
  <si>
    <t>ZSP</t>
  </si>
  <si>
    <r>
      <t xml:space="preserve">Correspond à la date d’envoi </t>
    </r>
    <r>
      <rPr>
        <u/>
        <sz val="8"/>
        <rFont val="Verdana"/>
        <family val="2"/>
      </rPr>
      <t>au plus tôt</t>
    </r>
    <r>
      <rPr>
        <sz val="8"/>
        <rFont val="Verdana"/>
        <family val="2"/>
      </rPr>
      <t xml:space="preserve"> des CR Cmd par l'OI à l'OC
Ce champ est conditionné, c'est à dire obligatoire dès lors que la MAD de l'immeuble est réalisée</t>
    </r>
  </si>
  <si>
    <t xml:space="preserve">Obligatoire si EtatZAPM = CIBLE. Date de passage à l’état cible de la ZA cohérente potentielle. 
Date de fin consultation de lot pour une ZAPM Cible dès la 1ère consultation de lot.
</t>
  </si>
  <si>
    <r>
      <t xml:space="preserve">Nombre de colonnes montantes associées au PM dans les cas de PM Intérieur.
Il est facultatif et renseigné par certains opérateurs d'immeuble à des fins de facturation 
Ce champ est relatif au </t>
    </r>
    <r>
      <rPr>
        <b/>
        <sz val="8"/>
        <rFont val="Verdana"/>
        <family val="2"/>
      </rPr>
      <t>PMTechnique</t>
    </r>
    <r>
      <rPr>
        <sz val="8"/>
        <rFont val="Verdana"/>
        <family val="2"/>
      </rPr>
      <t xml:space="preserve"> dans le cas d'un regroupement de plusieurs PM Techniques rattachés à un PM de Regroupement</t>
    </r>
  </si>
  <si>
    <t>Ce champ permet d'indiquer s'il y a un raccordement vers un PB spécifique ou pas pour les offres FTTE :
- Vide : l’opérateur ne propose pas d'offre FTTE ou ne fournit pas pour l'instant les informations d’éligibilité FTTE via les fichiers IPE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</si>
  <si>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t>Permettra de prendre en compte la clé d’interopérabilité BAN à partir de l’API de géocodage (et non l'idBAN). Cette nouvelle information ne peut pas servir pour l'éligibilité et la prise de commande d'accès.</t>
  </si>
  <si>
    <t>CIBLE/RACCORDABLE DEMANDE /RAD EN COURS DE DEPLOIEMENT/ SIGNE/ EN COURS DE DEPLOIEMENT/ DEPLOYE/ABANDONNE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</si>
  <si>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Raccordable demande (notion réglementaire de raccordable à la demande) signifie que la pose du PBO peut se faire sur demande d'un OC et selon les conditions spécifiques définies par l'OI dans son contrat 
- RAD en cours de déploiement : signifie qu'une commande de PB a été transmise par un OC sur une adresse raccordable à la demande. Toutes les adresses connues de la zone arrière du PB passent à cet état.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est mise à disposition aux opérateurs commerciaux. Cet état correspond à un état "raccordable" au sens de la réglementation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</si>
  <si>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 xml:space="preserve">Date prévisionnelle ou effective du câblage de l'adresse c'est à dire de déploiement de l'adresse. Cette date correspond à la date à laquelle EtatImmeuble passera à l'état déployé et l'adresse sera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
</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</si>
  <si>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</si>
  <si>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r>
      <t xml:space="preserve">C’est la date à partir de laquelle l’OC peut envoyer une commande d'accès à l'OI sans qu'elle soit rejetée pour motif d'envoi prématuré.
Ce champ est conditionné, c'est à dire obligatoire dès lors que la MAD de l'immeuble est réalisée
</t>
    </r>
    <r>
      <rPr>
        <sz val="10"/>
        <rFont val="Verdana"/>
        <family val="2"/>
      </rPr>
      <t xml:space="preserve">
</t>
    </r>
    <r>
      <rPr>
        <sz val="8"/>
        <rFont val="Verdana"/>
        <family val="2"/>
      </rPr>
      <t>Si EtatImmeuble = RAD en cours de déploiement, ce champ est à remplir dès que DateMADPBO est connue ; la date est alors une date prévisionnelle. Cette date prévisionnelle sera corrigée par la date réelle dès qu'une DateCablageAdresse (date MAD Site) est indiquée.</t>
    </r>
  </si>
  <si>
    <r>
      <t xml:space="preserve">
Date de mise à disposition des informations relatives au PBO conformément à la réglementation. Cette date est obligatoire à la mise à disposition du PBO.</t>
    </r>
    <r>
      <rPr>
        <strike/>
        <sz val="8"/>
        <rFont val="Verdana"/>
        <family val="2"/>
      </rPr>
      <t xml:space="preserve"> 
</t>
    </r>
    <r>
      <rPr>
        <sz val="8"/>
        <rFont val="Verdana"/>
        <family val="2"/>
      </rPr>
      <t>Si EtatImmeuble = RAD EN COURS DE DEPLOIEMENT, elle devient obligatoire et non modifiable lorsque toutes les infos PBO (Ref PBO,NombreLogements PBO, Type PBO) sont fournies et sert de jalon au démarrage du délai de prévenance pour calcul de la DateMiseEnServiceCommercialeImmeuble.</t>
    </r>
    <r>
      <rPr>
        <strike/>
        <sz val="8"/>
        <rFont val="Verdana"/>
        <family val="2"/>
      </rPr>
      <t xml:space="preserve">
</t>
    </r>
    <r>
      <rPr>
        <sz val="8"/>
        <rFont val="Verdana"/>
        <family val="2"/>
      </rPr>
      <t xml:space="preserve">
Pour un immeuble contenant plusieurs PBO, la liste des dateMADPBO est intégrée dans le champ, séparés par un |</t>
    </r>
  </si>
  <si>
    <t>Nombre de logements ou locaux à usage professionnel desservis par le PBO c'est-à-dire dans la zone arrière du PBO (logement pouvant être raccordé à ce PBO) conformément à la réglementation.
Cette donnée est obligatoire à la mise à disposition du PBO.
Pour un immeuble contenant plusieurs PBO, la liste des NombrelogementsPBO est intégrée dans le champ, séparés par un |</t>
  </si>
  <si>
    <t>refInterne1_refInterne2_CodeInteropOI_PM_IPEZTD_VXX_aaaammjj_numsequence.csv</t>
  </si>
  <si>
    <t>refInterne1_refInterne2_CodeInteropOI_PM_IPEZSP_VXX_aaaammjj_numsequence.csv</t>
  </si>
  <si>
    <t xml:space="preserve">Coordonnées Y de l'adresse ou du batiment concerné
</t>
  </si>
  <si>
    <t>"OK" ou "KO" --&gt; Alphanumérique - 2 caractères maximum</t>
  </si>
  <si>
    <t>CIBLE/RACCORDABLE DEMANDE /RAD EN COURS DE DEPLOIEMENT/SIGNE/EN COURS DE DEPLOIEMENT/ DEPLOYE/ABANDONNE</t>
  </si>
  <si>
    <t>Date prévisionnelle ou effective du câblage de l'adresse c'est à dire de déploiement de l'adresse. Cette date correspond à la date à laquelle EtatImmeuble passera à l'état déployé et l'adresse sera raccordable.
Date à laquelle l'adresse passe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</si>
  <si>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</si>
  <si>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t>C’est la date à partir de laquelle l’OC peut envoyer une commande d'accès à l'OI sans qu'elle soit rejetée pour motif d'envoi prématuré.
Ce champ est conditionné, c'est à dire obligatoire dès lors que la MAD de l'immeuble est réalisée.
Si EtatImmeuble = RAD en cours de déploiement, ce champ est à remplir dès que DateMADPBO est connue ; la date est alors une date prévisionnelle. Cette date prévisionnelle sera corrigée par la date réelle dès  qu'une DateCablageAdresse (date MAD Site) est indiquée.</t>
  </si>
  <si>
    <t xml:space="preserve">
Date de mise à disposition des informations relatives au PBO conformément à la réglementation. Cette date est obligatoire à la mise à disposition du PBO.
Si EtatImmeuble = RAD EN COURS DE DEPLOIEMENT, elle devient obligatoire et non modifiable lorsque toutes les infos PBO (Ref PBO,NombreLogements PBO, Type PBO) sont fournies et sert de jalon au démarrage du délai de prévenance pour calcul de la DateMiseEnServiceCommercialeImmeuble.
Pour un immeuble contenant plusieurs PBO, la liste des dateMADPBO est intégrée dans le champ, séparés par un |</t>
  </si>
  <si>
    <t>refInterne1_refInterne2_CodeInteropOI_PM_DeltaIPEZTD_VXX_aaaammjj_numsequence.csv</t>
  </si>
  <si>
    <t>Ce champ permet à l'opérateur d'immeuble de communiquer aux opérateurs commerciaux des informations sur les modalités de raccordement de l'adresse, afin de préciser le type de PBO (localisation). 
Obligatoire si EtatImmeuble = DEPLOYE
Possibilité d’utiliser plusieurs valeurs en même temps avec un séparateur | pour un seul et même immeuble.</t>
  </si>
  <si>
    <t>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t>
  </si>
  <si>
    <t xml:space="preserve">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
</t>
  </si>
  <si>
    <t>Date d'installation du PM, qu'il soit intérieur ou extérieur. Cette date correspond à la date de passage à l'état déployé du PM. Cette date est obligatoire dès lors qu'une referencePM existe et que le champ EtatZAPM est CIBLE. Elle est effective si EtatPM est "déployé" sinon elle est prévisionnelle. Elle doit être mise à jour si la date est revue et connue.
La valeur de ce champ est relative au PM ou au PMR dans le cas d'un regroupement de PM Techniques pour desservir l'adresse</t>
  </si>
  <si>
    <t>Date à laquelle l'opérateur d'immeuble a prévu de geler l'immeuble (date de gel effective ou date de gel prévisionnelle). Obligatoire si BlocageEligibilite = O
Si BlocageEligibilite = O, c'est une date réelle. 
Si BlocageEligibilite = N et si la date est renseignée alors elle est prévisionnelle.
Si BlocageEligibilite = N, ce champ peut être vide.</t>
  </si>
  <si>
    <t xml:space="preserve">Identifiant de l'adresse publiée (pavillon ou immeuble) est propre au référentiel d'adresse de l'opérateur d'immeuble. Cet identifiant est communiqué par l'OI dans l'IPE.
</t>
  </si>
  <si>
    <t>Correspond au 0 de la voie. Est différent de l'Hexavia. La bonne pratique est de le renseigner s'il existe et particulierement en l'absence d'hexaclé</t>
  </si>
  <si>
    <t>Conformément à la Recommandation ARCEP Cohérence des Déploiements. Obligatoire pour la ZTD Basse Densité et ZMD et à laisser vide pour la ZTD Haute Densité.</t>
  </si>
  <si>
    <t xml:space="preserve">Obligatoire si EtatZAPM = CIBLE. Date de passage à l’état cible de la ZA cohérente potentielle. Date de fin consultation de lot pour une ZAPM Cible dès la 1ère consultation de lot.
</t>
  </si>
  <si>
    <t>ChampReserve4</t>
  </si>
  <si>
    <t>ChampReserve5</t>
  </si>
  <si>
    <t>ChampReserve6</t>
  </si>
  <si>
    <t>ChampReserve7</t>
  </si>
  <si>
    <t>PLANIFIE/EN COURS DE DEPLOIEMENT/DEPLOYE/ABANDONNE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</si>
  <si>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 Abandonné : tous les immeubles rattachés au PM abandonné doivent être en EtatImmeuble Abandonné
En cours de déploiement est le statut par défaut à l'apparition du PM dans l'IPE.
La valeur de ce champ est relative au PM ou au PMR dans le cas d'un regroupement de PM Techniques pour desservir l'adresse</t>
  </si>
  <si>
    <t xml:space="preserve">Conformément à la Recommandation ARCEP Cohérence des Déploiements. Obligatoire pour la ZTD Basse Densité et ZMD et à laisser vide pour la ZTD Haute Densité.
</t>
  </si>
  <si>
    <t xml:space="preserve">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
</t>
  </si>
  <si>
    <t>Code postal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</si>
  <si>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</si>
  <si>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</si>
  <si>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</si>
  <si>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Ce champ correspond à la date de fin du délai de délai de prévenance réglementaire sur le point de mutualisation
Ce champ est conditionné, c'est à dire obligatoire quand le CR MAD a été envoyé donc quand EtatPM = DEPLOYE
La valeur de ce champ est relative au PM ou au PMR dans le cas d'un regroupement de PM Techniques pour desservir l'adresse.</t>
  </si>
  <si>
    <t>C si EtatCrCommandePB = "KO"</t>
  </si>
  <si>
    <t>Identifiant unique et pérenne. Identifiant propre à l'OI
Obligatoire si EtatImmeuble = "DEPLOYE" sinon vide</t>
  </si>
  <si>
    <t xml:space="preserve">Code insee de l'adresse publiée. Ce code permet de retrouver la commune concernée par la rue
Obligatoire si EtatImmeuble = "DEPLOYE" sinon vide
</t>
  </si>
  <si>
    <t xml:space="preserve">Code postal de l'adresse publiée
Obligatoire si EtatImmeuble = "DEPLOYE" sinon vide
</t>
  </si>
  <si>
    <t xml:space="preserve">Commune de l'adresse publiée
Obligatoire si EtatImmeuble = "DEPLOYE" sinon vide
</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</si>
  <si>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Si EtatImmeuble = "DEPLOYE" alors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Si EtatImmeuble est vide alors ce champ est vide.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</si>
  <si>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 xml:space="preserve">Nom de voie de l'adresse publiée (sans type de voie)
Obligatoire si EtatImmeuble = "DEPLOYE" sinon vide
</t>
  </si>
  <si>
    <t xml:space="preserve">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Obligatoire si EtatImmeuble = "DEPLOYE" sinon vide
</t>
  </si>
  <si>
    <t xml:space="preserve">Champ permettant à l'opérateur d'immeuble de communiquer le statut de l'adresse. Ce statut s'applique à l'adresse uniquement, le champ EtatPM permettant de communiquer le statut du PM.
Ce champ permet d'indiquer l'avancement du déploiement et des négociations syndics de l'adresse :
Déployé signifie que l'adresse est techniquement raccordable en fibre, que le PB est posé et que l'adresse est mise à disposition aux opérateurs commerciaux. Déployé correspond à un état "raccordable" de l'adresse.
EtatImmeuble peut être vide ou contenir la valeur "DEPLOYE"
EtatImmeuble est vide dans le cas d'un CR MAD informant du déploiement d'un PM alors qu'aucun immeuble n'est encore déployé pour celui-ci.
Si EtatImmeuble est vide alors le fichier csv du CR MAD ne contient qu'une seule ligne de données (+ celle avec les en-têtes de colonne)
Si EtatImmeuble = "DEPLOYE" pour l'un des immeubles du CR MAD alors toutes les lignes du fichier csv du CR MAD ont le champ EtatImmeuble à "DEPLOYE"
</t>
  </si>
  <si>
    <t>Date de la signature de la convention avec le gestionnaire de l'immeuble, devant être renseignée si AccordGestionnaireImmeubleNecessaire = "O" 
Cette information conditionne le délai légal de câblage de l'adresse 6 mois au plus tard après signature
Dans le cadre d'Immeubles Neufs, la date de signature qui s'applique est celle de la convention avec le promoteur
Ce champ est vide si EtatImmeuble est vide.</t>
  </si>
  <si>
    <t>Nom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
Ce champ est vide si EtatImmeuble est vide.</t>
  </si>
  <si>
    <t>Date effective du câblage de l'adresse c'est à dire de déploiement de l'adresse. Cette date correspond à la date à laquelle EtatImmeuble est passé à l'état déployé et l'adresse est raccordable c'est à dire mise à disposition des OC. 
Obligatoire si EtatImmeuble = "DEPLOYE" sinon vide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</si>
  <si>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Obligatoire si EtatImmeuble = "DEPLOYE" sinon vide</t>
  </si>
  <si>
    <t>Coordonnées X de l'adresse ou du batiment concerné
Obligatoire si EtatImmeuble = "DEPLOYE" sinon vide</t>
  </si>
  <si>
    <t>Coordonnées Y de l'adresse ou du batiment concerné
Obligatoire si EtatImmeuble = "DEPLOYE" sinon vide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</si>
  <si>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
Obligatoire si EtatImmeuble = "DEPLOYE" sinon vide</t>
  </si>
  <si>
    <t>Ce champ permet de renseigner le type de zone de l'adresse desservie (et non du PM)
Les valeurs proposées pour ce champ sont :
1 = ZTD Haute Densité
2 = ZTD Basse Densité 
3 = ZMD
Ces valeurs sont à lier au référencement de l'Arcep
Obligatoire si EtatImmeuble = "DEPLOYE" sinon vide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</si>
  <si>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Obligatoire si EtatImmeuble = "DEPLOYE" sinon vide
</t>
  </si>
  <si>
    <t>Obligatoire si EtatImmeuble = DEPLOYE sinon vide</t>
  </si>
  <si>
    <t>Ce champ permet à l'opérateur d'immeuble de communiquer aux opérateurs commerciaux des informations sur les modalités de raccordement de l'adresse, afin de préciser le type de PBO (localisation). 
Obligatoire si EtatImmeuble = DEPLOYE sinon vide
Possibilité d’utiliser plusieurs valeurs en même temps avec un séparateur | pour un seul et même immeuble.</t>
  </si>
  <si>
    <t>Ce champ permet à l'opérateur d'immeuble de communiquer aux opérateurs commerciaux des informations sur les modalités de raccordement de l'adresse, afin de préciser le type d'adduction au bâtiment en cas de PBO extérieur. Obligatoire si EtatImmeuble = DEPLOYE sinon vide
Possibilité d’utiliser plusieurs valeurs en même temps avec un séparateur | pour un seul et même immeuble.</t>
  </si>
  <si>
    <t>C’est la date à partir de laquelle l’OC peut envoyer une commande d'accès à l'OI sans qu'elle soit rejetée pour motif d'envoi prématuré.
Obligatoire si EtatImmeuble = "DEPLOYE" sinon vide</t>
  </si>
  <si>
    <r>
      <t xml:space="preserve">Correspond à la date d’envoi </t>
    </r>
    <r>
      <rPr>
        <u/>
        <sz val="8"/>
        <rFont val="Verdana"/>
        <family val="2"/>
      </rPr>
      <t>au plus tôt</t>
    </r>
    <r>
      <rPr>
        <sz val="8"/>
        <rFont val="Verdana"/>
        <family val="2"/>
      </rPr>
      <t xml:space="preserve"> des CR Cmd par l'OI à l'OC
Obligatoire si EtatImmeuble = "DEPLOYE" sinon vide</t>
    </r>
  </si>
  <si>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Pour un immeuble contenant plusieurs PBO, la liste des referencePBO est intégrée dans le champ, séparés par un |
Obligatoire si EtatImmeuble = "DEPLOYE" sinon vide</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</si>
  <si>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Obligatoire si EtatImmeuble = "DEPLOYE" sinon vide
</t>
  </si>
  <si>
    <t>Ce champ permet d'indiquer s'il y a un raccordement vers un PB spécifique ou pas pour les offres FTTE :
- Vide : l’opérateur ne propose pas d'offre FTTE ou ne fournit pas pour l'instant les informations d’éligibilité FTTE via les fichiers IPE ou si EtatImmeuble est vide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</si>
  <si>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t>Code Interop OC</t>
  </si>
  <si>
    <t>refInterne1_refInterne2_CodeInteropOI_PM_DeltaIPEZSP_VXX_aaaammjj_numsequence.csv</t>
  </si>
  <si>
    <t>PrecedentCodeInseeImmeuble</t>
  </si>
  <si>
    <t>PrecedentLibelleCommuneImmeuble</t>
  </si>
  <si>
    <t>AncienCodeRivoli</t>
  </si>
  <si>
    <t>A indiquer en cas de fusion de commune
Code insee de l'adresse publiée. Ce code permet de retrouver la commune concernée par la rue</t>
  </si>
  <si>
    <t>A indiquer en cas de fusion de commune
Commune de l'adresse publiée</t>
  </si>
  <si>
    <t>SourceCodeRivoli</t>
  </si>
  <si>
    <t>SETIAR/FANTOIR</t>
  </si>
  <si>
    <t>PreequipeDTIO</t>
  </si>
  <si>
    <t>O/N/vide</t>
  </si>
  <si>
    <t>Le champs est vide si l'OI n'a pas l'information</t>
  </si>
  <si>
    <t>SansCuivre</t>
  </si>
  <si>
    <t>Obligatoire si CodeVoieRivoliImmeuble est renseigné</t>
  </si>
  <si>
    <t>A indiquer si besoin en cas de fusion de commune
Code associé à la voie de l'adresse publiée tel que décrit dans les référentiels "Rivoli". Ce champ 'est pas normalisé. Il permet cependant pour les opérateurs d'immeuble qui le gèrent de retrouver le nom de la voie dans les référentiels Rivoli</t>
  </si>
  <si>
    <t>InformationsDetailleesSansCuivre</t>
  </si>
  <si>
    <t xml:space="preserve">Le champs est vide si l'OI n'a pas l'information
</t>
  </si>
  <si>
    <t>ChampReserve8</t>
  </si>
  <si>
    <t>RefusTiers</t>
  </si>
  <si>
    <t>KO lié à une version de protocole non conforme,…</t>
  </si>
  <si>
    <t>Autre01</t>
  </si>
  <si>
    <t>COMMANDE D'EXTENSION DEJA EN COURS</t>
  </si>
  <si>
    <t>PM NON ADDUCTE PAR L'OC</t>
  </si>
  <si>
    <t>NombreULivres</t>
  </si>
  <si>
    <t>Il est précisé que les caractères spéciaux sont interdits pour tous les champs alphanumériques. Caractères autorisés : [A-Z][a-z][0-9][' -]</t>
  </si>
  <si>
    <t>Le champ est vide si l'OI n'a pas l'information</t>
  </si>
  <si>
    <t xml:space="preserve">Le champ est vide si l'OI n'a pas l'information
</t>
  </si>
  <si>
    <t>GC PRIVE / COLLECTIVITE/SYNDIC / CONVENTIONNEMENT PRIVE/ TEMPORAIRE / AUTRE</t>
  </si>
  <si>
    <t>Il est précisé que les caractères spéciaux sont interdits pour tous les champs alphanumériques. Caractères autorisés : [A-Z][a-z][0-9][' - /]</t>
  </si>
  <si>
    <t>ReferenceCommandeExtUInterneOC</t>
  </si>
  <si>
    <t>ReferenceCommandeExtUInterneOI</t>
  </si>
  <si>
    <t>DateCrCmdExtUPM</t>
  </si>
  <si>
    <t>EtatCrCmdExtUPM</t>
  </si>
  <si>
    <t>NombreUDemandes</t>
  </si>
  <si>
    <t xml:space="preserve"> </t>
  </si>
  <si>
    <t>DateCommandeExtUPM</t>
  </si>
  <si>
    <t>MotifKoCrCmdExtUPM</t>
  </si>
  <si>
    <t>DateArCmdExtUPM</t>
  </si>
  <si>
    <t>EtatArCmdExtUPM</t>
  </si>
  <si>
    <t>CodeKoArCmdExtUPM</t>
  </si>
  <si>
    <t>MotifKoArCmdExtUPM</t>
  </si>
  <si>
    <t>CodeKoCrCmdExtUPM</t>
  </si>
  <si>
    <t>PM SATURE</t>
  </si>
  <si>
    <t>REGLES D ACCEPTATION DE LA COMMANDE NON RESPECTEES</t>
  </si>
  <si>
    <t>BLOQUE L ADDUCTION D UN AUTRE OPERATEUR</t>
  </si>
  <si>
    <t>ADDUCTION PM NON TERMINEE</t>
  </si>
  <si>
    <t>NOMBRE MAX DE U ATTEINT SELON LE CONTRAT</t>
  </si>
  <si>
    <t>CAPACITE INITIALE DES U DU PM NON CONSOMMEE</t>
  </si>
  <si>
    <t>NOMBRE DE U AU PM INSUFFISANT</t>
  </si>
  <si>
    <t>VDR EN COURS</t>
  </si>
  <si>
    <t>AUTRE : TEXTE LIBRE</t>
  </si>
  <si>
    <t>NombreLogementsProfessionnelsAdresse</t>
  </si>
  <si>
    <t>RADTarificationSpecifique</t>
  </si>
  <si>
    <t>Alphanumérique - 3 caractères maximum</t>
  </si>
  <si>
    <t>C obligatoire si EtatArCmdExtUPM = KO</t>
  </si>
  <si>
    <t>Alphanumérique - 250 caractères maximum</t>
  </si>
  <si>
    <t>C obligatoire si EtatCrCmdExtUPM = KO</t>
  </si>
  <si>
    <t xml:space="preserve">C obligatoire si EtatCrCmdExtUPM = OK sinon vide
</t>
  </si>
  <si>
    <t>NombreUDisponibles</t>
  </si>
  <si>
    <t>C obligatoire si EtatCrCmdExtUPM = KO avec CodeKoCrCmdExtUPM = 107</t>
  </si>
  <si>
    <t>Numérique (entier)</t>
  </si>
  <si>
    <t>MethodeEstimation</t>
  </si>
  <si>
    <t>LongueurPBO-PTO</t>
  </si>
  <si>
    <t>VOL OISEAU/ BASE GC EXISTANT</t>
  </si>
  <si>
    <t>Numérique entier</t>
  </si>
  <si>
    <t>MOTIFS CR KO</t>
  </si>
  <si>
    <t>Ce champ doit correspondre à la valeur communiquée par l'OC dans le champ "NombreUDemandes" (Cmd_Ext_PM)</t>
  </si>
  <si>
    <t>Obligatoire si EtatImmeuble = DEPLOYE et si la longueur PBO-PTO est supérieure à 150m et/ou si RaccordementLong = O
La longueur est exprimée en mètres</t>
  </si>
  <si>
    <t>AncienCodeRivoliImmeuble</t>
  </si>
  <si>
    <t>Indique le nombre de logements professionnels présents dans l'immeuble</t>
  </si>
  <si>
    <t>Tous les DTIO ou PTO de l’immeuble sont présents (si O) ou absents (si N) - vide si l’OI n’a pas l’information</t>
  </si>
  <si>
    <t xml:space="preserve">
Immeuble neuf sans présence de cuivre (si O) avec présence de cuivre (si N) - vide si l'OI n'a pas l'information
</t>
  </si>
  <si>
    <t>Indication d'un RAD avec tarif spécifique. Un RAD qualifié avec une tarification spécifique doit garder cette propriété durant sa durée de présence dans l'IPE.</t>
  </si>
  <si>
    <t>Nom du champ</t>
  </si>
  <si>
    <t>Format du champ</t>
  </si>
  <si>
    <t>Nom version précédente</t>
  </si>
  <si>
    <t>Cmd_PB</t>
  </si>
  <si>
    <t>AR_Cmd_PB</t>
  </si>
  <si>
    <t>CR_Cmd_PB</t>
  </si>
  <si>
    <t>Annulation_PB</t>
  </si>
  <si>
    <t>AR_Annulation_PB</t>
  </si>
  <si>
    <t>Cmd_extU_PM</t>
  </si>
  <si>
    <t>AR_Cmd_ExtU_PM</t>
  </si>
  <si>
    <t>CR_MAD_PM</t>
  </si>
  <si>
    <t>DeltaIPE</t>
  </si>
  <si>
    <t>HistoIPE</t>
  </si>
  <si>
    <t>CPN</t>
  </si>
  <si>
    <t>DeltaCPN</t>
  </si>
  <si>
    <t>HistoCPN</t>
  </si>
  <si>
    <t>Cmd_Info_Pm</t>
  </si>
  <si>
    <t>AR_Cmd_Info_Pm</t>
  </si>
  <si>
    <t>AR_MAD_PM</t>
  </si>
  <si>
    <t>Notif_Interv_Prev</t>
  </si>
  <si>
    <t>CR_InfoSyndic</t>
  </si>
  <si>
    <t>Notif_Adduction</t>
  </si>
  <si>
    <t>CR_NotifAdduction</t>
  </si>
  <si>
    <t>Cmd_AnnRes_Pm</t>
  </si>
  <si>
    <t>CR_Annulation_Pm</t>
  </si>
  <si>
    <t>Alphanumerique - 1 caractère</t>
  </si>
  <si>
    <t xml:space="preserve">Alphanumérique </t>
  </si>
  <si>
    <t>Alphanumérique - 2 caractères maximum</t>
  </si>
  <si>
    <t>Numérique, décimale séparée par un point ou une virgule</t>
  </si>
  <si>
    <t>ReferenceCommandePBINterneOI</t>
  </si>
  <si>
    <t>Alphanumérique – 15 caractères max</t>
  </si>
  <si>
    <t>Alphanumérique – 40 caractères max</t>
  </si>
  <si>
    <t>CR_Cmd_ExtU_PM</t>
  </si>
  <si>
    <t>Total</t>
  </si>
  <si>
    <t>Ce champ permet d'identifier les retards de déploiement dûs à des tiers. En l'absence de valeur ou si l'immeuble est déployé, ce champ est vide.
- GC PRIVE : refus concernant la partie privée
- COLLECTIVITE : refus concernant la partie publique
- SYNDIC : refus du syndic
- CONVENTIONNEMENT PRIVE : refus concernant les conventions des particuliers (type pavillon ou non collectif) qui ne souhaitent pas de pose des équipements (pose PBO, passage des câbles en façade ….) pour le déploiement du réseau
- TEMPORAIRE : refus temporaire (en attente de conditions préalables)
- AUTRE : autre cas de refus qui ne rentrerait dans aucune des catégories ci-dessus</t>
  </si>
  <si>
    <t>Ce champ permet d'identifier les retards de déploiement dûs à des tiers. En l'absence de valeur ou si l'immeuble est déployé, ce champ est vide.
- GC PRIVE : refus concernant la partie privée
- COLLECTIVITE : refus concernant la partie publique
- SYNDIC : refus du syndic
- CONVENTIONNEMENT PRIVE : refus concernant les conventions des particuliers (type pavillon ou non collectif) qui ne souhaitent pas de pose des équipements (pose PBO, passage des câbles en façade ….) pour le déploiement du réseau
- TEMPORAIRE : refus temporaire (en attente de conditions préalables)
- AUTRE : autre cas de refus qui ne rentrerait dans aucune des catégories ci-dessus</t>
  </si>
  <si>
    <t>Obligatoire si le champ "LongueurPBO-PTO" est rempli
VOL OISEAU : ligne droite entre deux points sans tenir compte de l'infrastructure
BASE GC EXISTANT : distance entre deux points en prenant compte du parcours des infrastructures</t>
  </si>
  <si>
    <t>Indication du numéro de permis de construire /d’aménager</t>
  </si>
  <si>
    <t>GC PRIVE/ COLLECTIVITE/SYNDIC / CONVENTIONNEMENT PRIVE/ TEMPORAIRE/ AUTRE</t>
  </si>
  <si>
    <t>Ce champ est utilisé dans le cadre des immeubles neufs et est facultatif. Il permet à l'opérateur d'immeuble d'indiquer la date prévisionnelle de livraison de l'immeuble indiquée par le constructeur de l'immeuble. Cette date constitue une tendance sans garantie de mise à jour par l'opérateur d'immeuble.</t>
  </si>
  <si>
    <t>Type de voie de l'adresse publiée. A fournir sous la forme identique au SNA si possible ou sous forme étendue si absent du SNA</t>
  </si>
  <si>
    <t>Numéro de voie de l'adresse publiée
Dans le cas de regroupements de numéros de type 166-170, il est interdit de remplir ce champ avec des numéros concaténés de type 166-170 ou 166170. Ce champ doit contenir uniquement des nombres entiers positifs. Dans la mesure du possible, il faut au moins une ligne par numéro de voie.
Ce champ doit être rempli avec 0 quand aucun numéro n'a été attribué à cet immeuble.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</si>
  <si>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Ce champ est utilisé par certains opérateurs d'immeuble pour gérer l'appartenance d'un PM à un parc d'une consultation en ZTD (correspond au millesime du PM) ou à une zone de COFI en ZMD. Une référence de zone de COFI est unique et pérenne. Elle doit être indiquée dans l'intention de déploiement. Ce champ est facultatif.
La valeur de ce champ est relative au PM ou au PMR dans le cas d'un regroupement de PM Techniques pour desservir l'adresse.</t>
  </si>
  <si>
    <t xml:space="preserve">Immeuble ou pavillon construit ou rénové suite à un permis de construire ou d’aménager émis après le 1er juillet 2016. Un immeuble qualifié comme neuf doit garder cette propriété durant sa durée de présence dans l'IPE.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</si>
  <si>
    <t>Numérique, décimale séparée par un point</t>
  </si>
  <si>
    <t>Longueur de l’une des lignes de l’immeuble conformément à la réglementation. La longueur est calculée entre le PM et un des DTIO de l'immeuble. Elle est théorique et estimée.
Elle est exprimée en kilomètres avec 2 chiffres après le point
Ce champ est obligatoire pour tous les immeubles :
- en ZA d'un PM MAD 
- et mis à disposition après l'implémentation de la décision ARCEP de juillet 2015</t>
  </si>
  <si>
    <t>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PBO/AERIEN POTEAU RIP / INDETERMINE</t>
  </si>
  <si>
    <t>IMMEUBLE GOULOTTE OU APPARENT/ COLONNE MONTANTE/ INFRASTRUCTURE ORANGE/ INTERNE BATIMENT/ IMMEUBLE/ SOUTERRAIN/ SOUTERRAIN JUSQU AU DOMAINE PRIVE/ SOUTERRAIN JUSQU A L ABONNE/ GALERIE/ CONDUITE/ EGOUT/ PLEINE TERRE/ CANIVEAU/ AERIEN/ AERIEN AVEC VEGETATION/ AERIEN AVEC SURPLOMB TIERS/ AERIEN ENEDIS/ AERIEN ORANGE/ FACADE/ FACADE AVEC CHEMINEMENT TIERS/ FACADE GOULOTTE OU APPARENT / AEROSOUTERRAIN/ AEROSOUTERRAIN ENEDIS/ AEROSOUTERRAIN ORANGE/ DESSERTE INTERNE NON EXPLOITEE/ CABLAGE BRAM/ AERIEN RIP/ INDETERMINE</t>
  </si>
  <si>
    <t>PLANIFIE
DEPLOYABLE
DEPLOYABLE LONG
EN COURS DE DEPLOIEMENT
DEPLOYE</t>
  </si>
  <si>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 DEPLOYABLE LONG : l’immeuble fait partie des zones concernées par le déploiement, le PM et l'éventuel dernier élément de réseau avant le PB SPECIFIQUE (pour les opérateurs concernés) sont posés, le PB SPECIFIQUE n’est pas déployé. Les commandes sont possibles avec un délai de traitement allongé selon les modalités prévues dans les contrats OI.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</si>
  <si>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PROBLEME D ADDUCTION EN PARTIE PRIVATIVE/ PROBLEME D ACCES/ PROBLEME PASSAGE EN PARTIE PRIVATIVE/ RECLAMATION SUR TRAVAUX/ AUTORISATION NECESSAIRE POUR PASSAGE EN APPARENT/ DTA ABSENT/ AUTORISATION NECESSAIRE POUR POSE DE GOULOTTES/ PROBLEME D ADDUCTION EN PARTIE PUBLIQUE/ ATTENTE DESATURATION/ PROBLEME D APPUI AERIEN ORANGE/ PROBLEME D APPUI AERIEN ENEDIS/ PROBLEME DE PASSAGE EN FACADE/ INCOHERENCE SI/ REAMENAGEMENT DE RESEAU/ MUTUALISATION AU PMI IMPOSSIBLE/ DEGRADATION/ ETUDES ET TRAVAUX A REPRENDRE/ PAVILLON TRANSFORME EN IMMEUBLE/ CESSION RESEAU/ ENFOUISSEMENT DES RESEAUX/ DEVOIEMENT DE RESEAU/ AUTRE</t>
  </si>
  <si>
    <r>
      <t xml:space="preserve">Numéro de voie de l'adresse publiée
Dans le cas de regroupements de numéros de type 166-170, il est interdit de remplir ce champ avec des numéros concaténés de type 166-170 ou 166170. Ce champ doit contenir uniquement des nombres entiers positifs. Dans la mesure du possible, il faut au moins une ligne par numéro de voie.
</t>
    </r>
    <r>
      <rPr>
        <strike/>
        <sz val="8"/>
        <rFont val="Verdana"/>
        <family val="2"/>
      </rPr>
      <t xml:space="preserve">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t>
    </r>
    <r>
      <rPr>
        <sz val="8"/>
        <rFont val="Verdana"/>
        <family val="2"/>
      </rPr>
      <t xml:space="preserve">
Ce champ doit être rempli avec 0 quand aucun numéro n'a été attribué dans cette rue.
Obligatoire si EtatImmeuble = "DEPLOYE" sinon vide</t>
    </r>
    <r>
      <rPr>
        <strike/>
        <sz val="8"/>
        <rFont val="Verdana"/>
        <family val="2"/>
      </rPr>
      <t xml:space="preserve">
</t>
    </r>
  </si>
  <si>
    <t>Ce champ est utilisé par certains opérateurs d'immeuble pour gérer l'appartenance d'un PM à un parc d'une consultation en ZTD (correspond au millesime du PM)  ou à une zone de COFI en ZMD. Ce champ est facultatif.
La valeur de ce champ est relative au PM ou au PMR dans le cas d'un regroupement de PM Techniques pour desservir l'adresse.</t>
  </si>
  <si>
    <r>
      <t xml:space="preserve">Immeuble ou pavillon construit ou rénové suite à un permis de construire ou d’aménager émis après le 1er juillet 2016. Un immeuble qualifié comme neuf doit garder cette propriété durant sa durée de présence dans l'IPE. 
</t>
    </r>
    <r>
      <rPr>
        <strike/>
        <sz val="8"/>
        <rFont val="Verdana"/>
        <family val="2"/>
      </rPr>
      <t xml:space="preserve">Ce champ permet d'indiquer s'il s'agit d'un habitat collectif en cours de construction pendant le déploiement du PM qui le dessert, qu'il s'agisse d'un PMI ou d'un PME. </t>
    </r>
    <r>
      <rPr>
        <sz val="8"/>
        <rFont val="Verdana"/>
        <family val="2"/>
      </rPr>
      <t xml:space="preserv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r>
  </si>
  <si>
    <t>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 AERIEN POTEAU RIP / INDETERMINE</t>
  </si>
  <si>
    <r>
      <t xml:space="preserve">Numérique, décimale séparée par un point </t>
    </r>
    <r>
      <rPr>
        <strike/>
        <sz val="8"/>
        <rFont val="Verdana"/>
        <family val="2"/>
      </rPr>
      <t>ou une virgule</t>
    </r>
  </si>
  <si>
    <r>
      <t xml:space="preserve">Longueur de l’une des lignes de l’immeuble conformément à la réglementation. La longueur est calculée entre le PM et un des DTIO de l'immeuble. Elle est théorique et estimée.
Ce champ est vide si EtatImmeuble est vide.
Elle est exprimée en kilomètres avec 2 chiffres après </t>
    </r>
    <r>
      <rPr>
        <strike/>
        <sz val="8"/>
        <rFont val="Verdana"/>
        <family val="2"/>
      </rPr>
      <t>la virgule ou</t>
    </r>
    <r>
      <rPr>
        <sz val="8"/>
        <rFont val="Verdana"/>
        <family val="2"/>
      </rPr>
      <t xml:space="preserve"> le point.
Ce champ est obligatoire pour tous les immeubles :
- en ZA d'un PM MAD 
- et mis à disposition après l'implémentation de la décision ARCEP de juillet 2015</t>
    </r>
  </si>
  <si>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ou si EtatImmeuble est vide.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 DEPLOYABLE LONG : l’immeuble fait partie des zones concernées par le déploiement, le PM et l'éventuel dernier élément de réseau avant le PB SPECIFIQUE (pour les opérateurs concernés) sont posés, le PB SPECIFIQUE n’est pas déployé. Les commandes sont possibles avec un délai de traitement allongé selon les modalités prévues dans les contrats OI.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</si>
  <si>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Type de voie de l'adresse publiée (à renseigner quand elle existe). A fournir sous la forme identique au SNA si possible ou sous forme étendue si absent du SNA</t>
  </si>
  <si>
    <t>Numéro de voie de l'adresse publiée
Dans le cas de regroupements de numéros de type 166-170, il est interdit de remplir ce champ avec des numéros concaténés de type 166-170 ou 166170. Ce champ doit contenir uniquement des nombres entiers positifs. Dans la mesure du possible, il faut au moins une ligne par numéro de voie.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</si>
  <si>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r>
      <t xml:space="preserve">Immeuble ou pavillon construit ou rénové suite à un permis de construire ou d’aménager émis après le 1er juillet 2016. Un immeuble qualifié comme neuf doit garder cette propriété durant sa durée de présence dans l'IPE.
</t>
    </r>
    <r>
      <rPr>
        <strike/>
        <sz val="8"/>
        <rFont val="Verdana"/>
        <family val="2"/>
      </rPr>
      <t xml:space="preserve">Ce champ permet d'indiquer s'il s'agit d'un habitat collectif en cours de construction pendant le déploiement du PM qui le dessert, qu'il s'agisse d'un PMI ou d'un PME. 
</t>
    </r>
    <r>
      <rPr>
        <sz val="8"/>
        <rFont val="Verdana"/>
        <family val="2"/>
      </rPr>
      <t xml:space="preserv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r>
  </si>
  <si>
    <t>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PBO/AERIEN POTEAU RIP/ INDETERMINE</t>
  </si>
  <si>
    <t>IMMEUBLE GOULOTTE OU APPARENT/ COLONNE MONTANTE/ INFRASTRUCTURE ORANGE/ INTERNE BATIMENT/ IMMEUBLE/ SOUTERRAIN/ SOUTERRAIN JUSQU AU DOMAINE PRIVE/ SOUTERRAIN JUSQU A L ABONNE/ GALERIE/ CONDUITE/ EGOUT/ PLEINE TERRE/ CANIVEAU/ AERIEN/ AERIEN AVEC VEGETATION/ AERIEN AVEC SURPLOMB TIERS/ AERIEN ENEDIS/ AERIEN ORANGE/ FACADE/ FACADE AVEC CHEMINEMENT TIERS/ FACADE GOULOTTE OU APPARENT / AEROSOUTERRAIN/ AEROSOUTERRAIN ENEDIS/ AEROSOUTERRAIN ORANGE/ DESSERTE INTERNE NON EXPLOITEE/ CABLAGE BRAM/AERIEN RIP / INDETERMINE</t>
  </si>
  <si>
    <t>PROBLEME D ADDUCTION EN PARTIE PRIVATIVE/ PROBLEME D ACCES/ PROBLEME PASSAGE EN PARTIE PRIVATIVE/ RECLAMATION SUR TRAVAUX/ AUTORISATION NECESSAIRE POUR PASSAGE EN APPARENT/ DTA ABSENT/ AUTORISATION NECESSAIRE POUR POSE DE GOULOTTES/ PROBLEME D ADDUCTION EN PARTIE PUBLIQUE/ ATTENTE DESATURATION/ PROBLEME D APPUI AERIEN ORANGE/ PROBLEME D APPUI AERIEN ENEDIS/ PROBLEME DE PASSAGE EN FACADE/ INCOHERENCE SI/ REAMENAGEMENT DE RESEAU/ MUTUALISATION AU PMI IMPOSSIBLE/ DEGRADATION/ ETUDES ET TRAVAUX A REPRENDRE/ PAVILLON TRANSFORME EN IMMEUBLE/ CESSION RESEAU / ENFOUISSEMENT DES RESEAUX/ DEVOIEMENT DE RESEAU//AUTRE</t>
  </si>
  <si>
    <t>Sous-motif de refus tiers si le champ RefusTiers est rempli</t>
  </si>
  <si>
    <t>Sous-motif de gel si le champ MotifBlocage est rempli</t>
  </si>
  <si>
    <t>Indication des valeurs COUTEUX (AMEL) ou DEC (AMII) pour les RAD par Orange</t>
  </si>
  <si>
    <t>Ce champ correspond à la longueur du lien entre le PM et le PRDM, en kilomètres avec 2 chiffres après le point
Conditionné à la présence d'une ReferenceLienPMPRDM</t>
  </si>
  <si>
    <t>Ce champ correspond à la longueur du lien entre le PM et le PRDM, en kilomètres avec 2 chiffres après le point.
Conditionné à la présence d'une ReferenceLienPMPRDM</t>
  </si>
  <si>
    <t>Référence PM propre à chaque OI et pérenne. La referencePM est obligatoire selon les conditions définis dans la réglementation: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</si>
  <si>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r>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t>
    </r>
    <r>
      <rPr>
        <strike/>
        <sz val="8"/>
        <rFont val="Verdana"/>
        <family val="2"/>
      </rPr>
      <t>I</t>
    </r>
    <r>
      <rPr>
        <sz val="8"/>
        <rFont val="Verdana"/>
        <family val="2"/>
      </rPr>
      <t>AVENIR"
La référence PM est celle du PM de Regroupement dans le cas de plusieurs PMTechniques rattachés au même PM</t>
    </r>
  </si>
  <si>
    <t>RGF93/ WGS84 / RGFG95  / RGR92 / RGM 04 / RGSPM 06 / RGNC91</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</si>
  <si>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Saint Martin, Saint Barthélémy
- RGFG95 (UTM 22N) = Guyane
- RGR92 (UTM 40S) = Réunion
- RGM 04 (UTM 38 S) = Mayotte 
- RGSPM 06 (UTM 21 N) = Saint Pierre et Miquelon
- RGNC91 = Nouvelle Calédonie
La valeur de ce champ est relative au PM ou au PMR dans le cas d'un regroupement de PM Techniques pour desservir l'adresse</t>
  </si>
  <si>
    <t>refInterne1_refInterne2_CodeInteropOI_CodeInteropOC_PM_RefPM_CMD_EXTU_VXX_aaaammjj_numsequence.csv</t>
  </si>
  <si>
    <t>refInterne1_refInterne2_CodeInteropOI_CodeInteropOC_PM_RefPM_ARCMD_EXTU_VXX_aaaammjj_numsequence.csv</t>
  </si>
  <si>
    <t>refInterne1_refInterne2_CodeInteropOI_CodeInteropOC_PM_RefPM_CRCMD_EXTU_VXX_aaaammjj_numsequence.csv</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</si>
  <si>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Saint Martin, Saint Barthélémy
- RGFG95 (UTM 22N) = Guyane
- RGR92 (UTM 40S) = Réunion
- RGM 04 (UTM 38 S) = Mayotte 
- RGSPM 06 (UTM 21 N) = Saint Pierre et Miquelon
- RGNC91 = Nouvelle Calédonie
La valeur de ce champ est relative au PM ou au PMR dans le cas d'un regroupement de PM Techniques pour desservir l'adresse</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</si>
  <si>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Saint Martin, Saint Barthélémy
- RGFG95 (UTM 22N) = Guyane
- RGR92 (UTM 40S) = Réunion
- RGM 04 (UTM 38 S) = Mayotte 
- RGSPM 06 (UTM 21 N) = Saint Pierre et Miquelon
- RGNC91 = Nouvelle Calédonie
</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</si>
  <si>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Saint Martin, Saint Barthélémy
- RGFG95 (UTM 22N) = Guyane
- RGR92 (UTM 40S) = Réunion
- RGM 04 (UTM 38 S) = Mayotte 
- RGSPM 06 (UTM 21 N) = Saint Pierre et Miquelon
- RGNC91 : Nouvelle Calédonie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</si>
</sst>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0"/>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i/>
      <sz val="11"/>
      <color indexed="8"/>
      <name val="Calibri"/>
      <family val="2"/>
    </font>
    <font>
      <b/>
      <sz val="9"/>
      <name val="Verdana"/>
      <family val="2"/>
    </font>
    <font>
      <b/>
      <sz val="8"/>
      <name val="Verdana"/>
      <family val="2"/>
    </font>
    <font>
      <sz val="8"/>
      <color indexed="10"/>
      <name val="Verdana"/>
      <family val="2"/>
    </font>
    <font>
      <sz val="11"/>
      <color theme="1"/>
      <name val="Calibri"/>
      <family val="2"/>
      <scheme val="minor"/>
    </font>
    <font>
      <strike/>
      <sz val="8"/>
      <name val="Verdana"/>
      <family val="2"/>
    </font>
    <font>
      <sz val="11"/>
      <color indexed="8"/>
      <name val="Calibri"/>
      <family val="2"/>
    </font>
    <font>
      <sz val="9"/>
      <name val="Verdana"/>
      <family val="2"/>
    </font>
    <font>
      <sz val="10"/>
      <name val="Arial Narrow"/>
      <family val="2"/>
    </font>
    <font>
      <strike/>
      <sz val="10"/>
      <name val="Cambria"/>
      <family val="1"/>
    </font>
    <font>
      <strike/>
      <sz val="10"/>
      <name val="Verdana"/>
      <family val="2"/>
    </font>
    <font>
      <b/>
      <strike/>
      <sz val="8"/>
      <name val="Verdana"/>
      <family val="2"/>
    </font>
    <font>
      <strike/>
      <sz val="8"/>
      <color theme="1"/>
      <name val="Verdana"/>
      <family val="2"/>
    </font>
    <font>
      <u/>
      <sz val="8"/>
      <name val="Verdana"/>
      <family val="2"/>
    </font>
    <font>
      <sz val="8"/>
      <color rgb="FFFF0000"/>
      <name val="Verdana"/>
      <family val="2"/>
    </font>
    <font>
      <sz val="8"/>
      <name val="Arial"/>
      <family val="2"/>
    </font>
    <font>
      <sz val="10"/>
      <name val="Calibri"/>
      <family val="2"/>
    </font>
    <font>
      <b/>
      <sz val="12"/>
      <name val="Times New Roman"/>
      <family val="1"/>
    </font>
    <font>
      <sz val="11"/>
      <name val="Calibri"/>
      <family val="2"/>
    </font>
    <font>
      <i/>
      <sz val="8"/>
      <name val="Verdana"/>
      <family val="2"/>
    </font>
    <font>
      <sz val="8"/>
      <name val="Calibri"/>
      <family val="2"/>
    </font>
    <font>
      <sz val="8"/>
      <name val="Calibri"/>
      <family val="2"/>
      <scheme val="minor"/>
    </font>
    <font>
      <sz val="10"/>
      <name val="Verdana"/>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s>
  <cellStyleXfs count="25">
    <xf numFmtId="0" fontId="0" fillId="0" borderId="0"/>
    <xf numFmtId="0" fontId="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3" fillId="0" borderId="0"/>
    <xf numFmtId="0" fontId="5" fillId="0" borderId="0"/>
    <xf numFmtId="0" fontId="4" fillId="0" borderId="0"/>
    <xf numFmtId="0" fontId="25" fillId="0" borderId="0"/>
    <xf numFmtId="0" fontId="3" fillId="0" borderId="0"/>
    <xf numFmtId="0" fontId="3" fillId="0" borderId="0"/>
    <xf numFmtId="0" fontId="3" fillId="0" borderId="0"/>
    <xf numFmtId="0" fontId="2" fillId="0" borderId="0"/>
    <xf numFmtId="0" fontId="1" fillId="0" borderId="0"/>
    <xf numFmtId="0" fontId="1" fillId="0" borderId="0"/>
    <xf numFmtId="0" fontId="1" fillId="0" borderId="0"/>
    <xf numFmtId="0" fontId="5" fillId="0" borderId="0"/>
    <xf numFmtId="0" fontId="9" fillId="0" borderId="0"/>
    <xf numFmtId="0" fontId="5" fillId="0" borderId="0"/>
    <xf numFmtId="0" fontId="41" fillId="0" borderId="0"/>
    <xf numFmtId="0" fontId="5" fillId="0" borderId="0"/>
  </cellStyleXfs>
  <cellXfs count="297">
    <xf numFmtId="0" fontId="0" fillId="0" borderId="0" xfId="0"/>
    <xf numFmtId="0" fontId="0" fillId="0" borderId="0" xfId="0" applyAlignment="1">
      <alignment vertical="top" wrapText="1"/>
    </xf>
    <xf numFmtId="0" fontId="8" fillId="2" borderId="1" xfId="0" applyFont="1" applyFill="1" applyBorder="1" applyAlignment="1">
      <alignment horizontal="left" vertical="top" wrapText="1"/>
    </xf>
    <xf numFmtId="0" fontId="8" fillId="2" borderId="2" xfId="0" applyFont="1" applyFill="1" applyBorder="1" applyAlignment="1">
      <alignment vertical="top" wrapText="1"/>
    </xf>
    <xf numFmtId="0" fontId="12" fillId="0" borderId="0" xfId="0" applyFont="1"/>
    <xf numFmtId="0" fontId="9" fillId="0" borderId="0" xfId="0" applyFont="1"/>
    <xf numFmtId="0" fontId="14" fillId="0" borderId="0" xfId="0" applyFont="1"/>
    <xf numFmtId="0" fontId="0" fillId="0" borderId="0" xfId="0" applyAlignment="1">
      <alignment horizontal="left" indent="1"/>
    </xf>
    <xf numFmtId="0" fontId="9" fillId="0" borderId="0" xfId="0" applyFont="1" applyAlignment="1">
      <alignment horizontal="left" indent="2"/>
    </xf>
    <xf numFmtId="0" fontId="11" fillId="0" borderId="0" xfId="0" applyFont="1" applyAlignment="1">
      <alignment horizontal="left" indent="1"/>
    </xf>
    <xf numFmtId="0" fontId="16" fillId="0" borderId="0" xfId="0" applyFont="1"/>
    <xf numFmtId="0" fontId="17" fillId="0" borderId="0" xfId="0" applyFont="1"/>
    <xf numFmtId="0" fontId="11" fillId="0" borderId="0" xfId="0" applyFont="1"/>
    <xf numFmtId="0" fontId="18" fillId="0" borderId="0" xfId="0" applyFont="1"/>
    <xf numFmtId="0" fontId="7" fillId="0" borderId="0" xfId="0" applyFont="1"/>
    <xf numFmtId="0" fontId="8" fillId="0" borderId="0" xfId="0" applyFont="1"/>
    <xf numFmtId="0" fontId="13" fillId="0" borderId="0" xfId="0" applyFont="1" applyAlignment="1">
      <alignment horizontal="left" wrapText="1"/>
    </xf>
    <xf numFmtId="0" fontId="7" fillId="3" borderId="0" xfId="2" applyFont="1" applyFill="1" applyAlignment="1">
      <alignment vertical="center"/>
    </xf>
    <xf numFmtId="0" fontId="5" fillId="3" borderId="0" xfId="2" applyFill="1" applyAlignment="1">
      <alignment vertical="center"/>
    </xf>
    <xf numFmtId="0" fontId="26" fillId="3" borderId="0" xfId="2" applyFont="1" applyFill="1" applyAlignment="1">
      <alignment horizontal="left" vertical="center"/>
    </xf>
    <xf numFmtId="0" fontId="5" fillId="3" borderId="0" xfId="2" applyFill="1" applyAlignment="1">
      <alignment horizontal="left" vertical="center"/>
    </xf>
    <xf numFmtId="0" fontId="26" fillId="3" borderId="0" xfId="2" applyFont="1" applyFill="1" applyAlignment="1">
      <alignment vertical="center"/>
    </xf>
    <xf numFmtId="0" fontId="27" fillId="3" borderId="0" xfId="2" applyFont="1" applyFill="1"/>
    <xf numFmtId="0" fontId="5" fillId="3" borderId="0" xfId="2" applyFill="1"/>
    <xf numFmtId="0" fontId="28" fillId="3" borderId="3" xfId="12" applyFont="1" applyFill="1" applyBorder="1" applyAlignment="1">
      <alignment horizontal="left" vertical="center"/>
    </xf>
    <xf numFmtId="0" fontId="28" fillId="3" borderId="0" xfId="12" applyFont="1" applyFill="1" applyAlignment="1">
      <alignment horizontal="left" vertical="center"/>
    </xf>
    <xf numFmtId="0" fontId="28" fillId="3" borderId="3" xfId="12" applyFont="1" applyFill="1" applyBorder="1" applyAlignment="1">
      <alignment horizontal="left" vertical="center" wrapText="1"/>
    </xf>
    <xf numFmtId="0" fontId="28" fillId="3" borderId="0" xfId="2" applyFont="1" applyFill="1"/>
    <xf numFmtId="0" fontId="29" fillId="3" borderId="3" xfId="10" applyFont="1" applyFill="1" applyBorder="1" applyAlignment="1">
      <alignment horizontal="left" vertical="center" wrapText="1"/>
    </xf>
    <xf numFmtId="0" fontId="20" fillId="4" borderId="3" xfId="2" applyFont="1" applyFill="1" applyBorder="1" applyAlignment="1">
      <alignment horizontal="center" vertical="center" wrapText="1"/>
    </xf>
    <xf numFmtId="0" fontId="6" fillId="3" borderId="0" xfId="2" applyFont="1" applyFill="1" applyAlignment="1">
      <alignment horizontal="center" vertical="center" wrapText="1"/>
    </xf>
    <xf numFmtId="0" fontId="6" fillId="3" borderId="3" xfId="2" applyFont="1" applyFill="1" applyBorder="1" applyAlignment="1">
      <alignment horizontal="center" vertical="center" wrapText="1"/>
    </xf>
    <xf numFmtId="0" fontId="6" fillId="3" borderId="3" xfId="2" applyFont="1" applyFill="1" applyBorder="1"/>
    <xf numFmtId="0" fontId="6" fillId="3" borderId="0" xfId="2" applyFont="1" applyFill="1"/>
    <xf numFmtId="0" fontId="6" fillId="3" borderId="3" xfId="2" applyFont="1" applyFill="1" applyBorder="1" applyAlignment="1">
      <alignment wrapText="1"/>
    </xf>
    <xf numFmtId="0" fontId="6" fillId="3" borderId="0" xfId="2" applyFont="1" applyFill="1" applyAlignment="1">
      <alignment horizontal="left"/>
    </xf>
    <xf numFmtId="0" fontId="6" fillId="3" borderId="0" xfId="2" applyFont="1" applyFill="1" applyAlignment="1">
      <alignment horizontal="center" vertical="center"/>
    </xf>
    <xf numFmtId="0" fontId="6" fillId="3" borderId="0" xfId="2" applyFont="1" applyFill="1" applyAlignment="1">
      <alignment horizontal="left" vertical="center"/>
    </xf>
    <xf numFmtId="0" fontId="20" fillId="4" borderId="3" xfId="2" applyFont="1" applyFill="1" applyBorder="1" applyAlignment="1">
      <alignment horizontal="center" vertical="center"/>
    </xf>
    <xf numFmtId="0" fontId="21" fillId="3" borderId="0" xfId="2" applyFont="1" applyFill="1" applyAlignment="1">
      <alignment horizontal="left" vertical="center"/>
    </xf>
    <xf numFmtId="0" fontId="6" fillId="3" borderId="0" xfId="2" applyFont="1" applyFill="1" applyAlignment="1">
      <alignment vertical="center" wrapText="1"/>
    </xf>
    <xf numFmtId="0" fontId="6" fillId="3" borderId="0" xfId="2" applyFont="1" applyFill="1" applyAlignment="1">
      <alignment horizontal="left" vertical="center" wrapText="1"/>
    </xf>
    <xf numFmtId="0" fontId="21" fillId="3" borderId="0" xfId="2" applyFont="1" applyFill="1" applyAlignment="1">
      <alignment vertical="center" wrapText="1"/>
    </xf>
    <xf numFmtId="0" fontId="21" fillId="3" borderId="0" xfId="2" applyFont="1" applyFill="1" applyAlignment="1">
      <alignment horizontal="left" vertical="center" wrapText="1"/>
    </xf>
    <xf numFmtId="0" fontId="6" fillId="3" borderId="0" xfId="2" quotePrefix="1" applyFont="1" applyFill="1" applyAlignment="1">
      <alignment horizontal="left" vertical="center"/>
    </xf>
    <xf numFmtId="0" fontId="21" fillId="3" borderId="0" xfId="2" applyFont="1" applyFill="1"/>
    <xf numFmtId="0" fontId="29" fillId="3" borderId="0" xfId="2" applyFont="1" applyFill="1"/>
    <xf numFmtId="0" fontId="30" fillId="3" borderId="0" xfId="2" applyFont="1" applyFill="1" applyAlignment="1">
      <alignment horizontal="left" vertical="center"/>
    </xf>
    <xf numFmtId="0" fontId="24" fillId="3" borderId="0" xfId="2" applyFont="1" applyFill="1" applyAlignment="1">
      <alignment horizontal="left" vertical="center"/>
    </xf>
    <xf numFmtId="0" fontId="20" fillId="4" borderId="6" xfId="2" applyFont="1" applyFill="1" applyBorder="1" applyAlignment="1">
      <alignment horizontal="center" vertical="center"/>
    </xf>
    <xf numFmtId="0" fontId="20" fillId="4" borderId="7" xfId="2" applyFont="1" applyFill="1" applyBorder="1" applyAlignment="1">
      <alignment horizontal="center" vertical="center"/>
    </xf>
    <xf numFmtId="0" fontId="6" fillId="3" borderId="3" xfId="2" applyFont="1" applyFill="1" applyBorder="1" applyAlignment="1">
      <alignment horizontal="left" wrapText="1"/>
    </xf>
    <xf numFmtId="0" fontId="6" fillId="3" borderId="3" xfId="2" applyFont="1" applyFill="1" applyBorder="1" applyAlignment="1">
      <alignment horizontal="center" wrapText="1"/>
    </xf>
    <xf numFmtId="0" fontId="6" fillId="3" borderId="3" xfId="2" applyFont="1" applyFill="1" applyBorder="1" applyAlignment="1">
      <alignment vertical="center"/>
    </xf>
    <xf numFmtId="0" fontId="20" fillId="4" borderId="6" xfId="3" applyFont="1" applyFill="1" applyBorder="1" applyAlignment="1">
      <alignment horizontal="center" vertical="center" wrapText="1" shrinkToFit="1"/>
    </xf>
    <xf numFmtId="0" fontId="20" fillId="4" borderId="7" xfId="3" applyFont="1" applyFill="1" applyBorder="1" applyAlignment="1">
      <alignment horizontal="center" vertical="center" wrapText="1" shrinkToFit="1"/>
    </xf>
    <xf numFmtId="0" fontId="20" fillId="4" borderId="3" xfId="3" applyFont="1" applyFill="1" applyBorder="1" applyAlignment="1">
      <alignment horizontal="center" vertical="center" wrapText="1" shrinkToFit="1"/>
    </xf>
    <xf numFmtId="0" fontId="6" fillId="3" borderId="3" xfId="3" applyFont="1" applyFill="1" applyBorder="1" applyAlignment="1">
      <alignment horizontal="left" wrapText="1" shrinkToFit="1"/>
    </xf>
    <xf numFmtId="0" fontId="6" fillId="3" borderId="3" xfId="3" applyFont="1" applyFill="1" applyBorder="1" applyAlignment="1">
      <alignment horizontal="center" wrapText="1" shrinkToFit="1"/>
    </xf>
    <xf numFmtId="0" fontId="6" fillId="3" borderId="8" xfId="2" applyFont="1" applyFill="1" applyBorder="1" applyAlignment="1">
      <alignment horizontal="left" vertical="center" wrapText="1"/>
    </xf>
    <xf numFmtId="0" fontId="6" fillId="3" borderId="8" xfId="2" applyFont="1" applyFill="1" applyBorder="1" applyAlignment="1">
      <alignment horizontal="center" vertical="center" wrapText="1"/>
    </xf>
    <xf numFmtId="0" fontId="21" fillId="3" borderId="0" xfId="3" applyFont="1" applyFill="1" applyAlignment="1">
      <alignment horizontal="left" vertical="center"/>
    </xf>
    <xf numFmtId="0" fontId="6" fillId="3" borderId="0" xfId="3" applyFont="1" applyFill="1" applyAlignment="1">
      <alignment horizontal="left" vertical="center"/>
    </xf>
    <xf numFmtId="0" fontId="6" fillId="3" borderId="3" xfId="2" applyFont="1" applyFill="1" applyBorder="1" applyAlignment="1">
      <alignment horizontal="justify" vertical="top" wrapText="1"/>
    </xf>
    <xf numFmtId="0" fontId="6" fillId="3" borderId="3" xfId="2" applyFont="1" applyFill="1" applyBorder="1" applyAlignment="1">
      <alignment horizontal="center" vertical="top" wrapText="1"/>
    </xf>
    <xf numFmtId="0" fontId="24" fillId="3" borderId="3" xfId="2" applyFont="1" applyFill="1" applyBorder="1"/>
    <xf numFmtId="0" fontId="6" fillId="3" borderId="0" xfId="2" applyFont="1" applyFill="1" applyAlignment="1">
      <alignment vertical="center"/>
    </xf>
    <xf numFmtId="0" fontId="6" fillId="3" borderId="0" xfId="2" quotePrefix="1" applyFont="1" applyFill="1" applyAlignment="1">
      <alignment wrapText="1"/>
    </xf>
    <xf numFmtId="0" fontId="6" fillId="3" borderId="3" xfId="2"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20" fillId="3" borderId="3" xfId="0" applyFont="1" applyFill="1" applyBorder="1" applyAlignment="1">
      <alignment horizontal="center" vertical="center" wrapText="1"/>
    </xf>
    <xf numFmtId="0" fontId="21" fillId="3" borderId="0" xfId="0" applyFont="1" applyFill="1" applyAlignment="1">
      <alignment horizontal="center" vertical="center" wrapText="1"/>
    </xf>
    <xf numFmtId="0" fontId="6" fillId="3" borderId="3" xfId="0" applyFont="1" applyFill="1" applyBorder="1" applyAlignment="1">
      <alignment vertical="center" wrapText="1"/>
    </xf>
    <xf numFmtId="0" fontId="6" fillId="3" borderId="0" xfId="0" applyFont="1" applyFill="1" applyAlignment="1">
      <alignment horizontal="center" vertical="center" wrapText="1"/>
    </xf>
    <xf numFmtId="11" fontId="6" fillId="3" borderId="3" xfId="0" applyNumberFormat="1" applyFont="1" applyFill="1" applyBorder="1" applyAlignment="1">
      <alignment horizontal="left" vertical="center" wrapText="1"/>
    </xf>
    <xf numFmtId="0" fontId="6" fillId="3" borderId="3" xfId="0" applyFont="1" applyFill="1" applyBorder="1" applyAlignment="1">
      <alignment horizontal="left" vertical="center"/>
    </xf>
    <xf numFmtId="0" fontId="6" fillId="3" borderId="3" xfId="0" applyFont="1" applyFill="1" applyBorder="1" applyAlignment="1">
      <alignment horizontal="center" vertical="center"/>
    </xf>
    <xf numFmtId="0" fontId="6" fillId="3" borderId="0" xfId="0" applyFont="1" applyFill="1" applyAlignment="1">
      <alignment vertical="center" wrapText="1"/>
    </xf>
    <xf numFmtId="0" fontId="6" fillId="3" borderId="3" xfId="0" quotePrefix="1" applyFont="1" applyFill="1" applyBorder="1" applyAlignment="1">
      <alignment horizontal="left" vertical="center" wrapText="1"/>
    </xf>
    <xf numFmtId="0" fontId="6" fillId="3" borderId="3" xfId="2" quotePrefix="1" applyFont="1" applyFill="1" applyBorder="1" applyAlignment="1">
      <alignment horizontal="left" vertical="center" wrapText="1"/>
    </xf>
    <xf numFmtId="0" fontId="5" fillId="3" borderId="0" xfId="0" applyFont="1" applyFill="1" applyAlignment="1">
      <alignment vertical="center" wrapText="1"/>
    </xf>
    <xf numFmtId="11" fontId="6" fillId="3" borderId="3" xfId="2" applyNumberFormat="1" applyFont="1" applyFill="1" applyBorder="1" applyAlignment="1">
      <alignment horizontal="left" vertical="center" wrapText="1"/>
    </xf>
    <xf numFmtId="11" fontId="6" fillId="3" borderId="3" xfId="2" applyNumberFormat="1" applyFont="1" applyFill="1" applyBorder="1" applyAlignment="1">
      <alignment horizontal="center" vertical="center" wrapText="1"/>
    </xf>
    <xf numFmtId="0" fontId="24" fillId="3" borderId="0" xfId="2" applyFont="1" applyFill="1"/>
    <xf numFmtId="0" fontId="9" fillId="3" borderId="3" xfId="2" applyFont="1" applyFill="1" applyBorder="1" applyAlignment="1">
      <alignment wrapText="1"/>
    </xf>
    <xf numFmtId="0" fontId="24" fillId="3" borderId="0" xfId="2" applyFont="1" applyFill="1" applyAlignment="1">
      <alignment horizontal="center" vertical="center" wrapText="1"/>
    </xf>
    <xf numFmtId="0" fontId="34" fillId="3" borderId="0" xfId="2" applyFont="1" applyFill="1" applyAlignment="1">
      <alignment horizontal="left" vertical="top" wrapText="1"/>
    </xf>
    <xf numFmtId="0" fontId="6" fillId="3" borderId="0" xfId="0" applyFont="1" applyFill="1" applyAlignment="1">
      <alignment horizontal="left" vertical="center" wrapText="1"/>
    </xf>
    <xf numFmtId="11" fontId="6" fillId="3" borderId="3" xfId="2" applyNumberFormat="1" applyFont="1" applyFill="1" applyBorder="1" applyAlignment="1">
      <alignment vertical="center" wrapText="1"/>
    </xf>
    <xf numFmtId="0" fontId="20" fillId="4" borderId="3" xfId="0" applyFont="1" applyFill="1" applyBorder="1" applyAlignment="1">
      <alignment horizontal="center" vertical="center" wrapText="1"/>
    </xf>
    <xf numFmtId="0" fontId="6" fillId="3" borderId="3" xfId="0" applyFont="1" applyFill="1" applyBorder="1" applyAlignment="1">
      <alignment horizontal="left" wrapText="1"/>
    </xf>
    <xf numFmtId="11" fontId="6" fillId="3" borderId="9" xfId="0" applyNumberFormat="1" applyFont="1" applyFill="1" applyBorder="1" applyAlignment="1">
      <alignment horizontal="left" vertical="center" wrapText="1"/>
    </xf>
    <xf numFmtId="11" fontId="6" fillId="3" borderId="9" xfId="0" applyNumberFormat="1" applyFont="1" applyFill="1" applyBorder="1" applyAlignment="1">
      <alignment horizontal="center" vertical="center" wrapText="1"/>
    </xf>
    <xf numFmtId="0" fontId="24" fillId="3" borderId="0" xfId="2" applyFont="1" applyFill="1" applyAlignment="1">
      <alignment horizontal="left" vertical="center" wrapText="1"/>
    </xf>
    <xf numFmtId="11" fontId="6" fillId="3" borderId="3" xfId="2" applyNumberFormat="1" applyFont="1" applyFill="1" applyBorder="1" applyAlignment="1">
      <alignment horizontal="left" vertical="center"/>
    </xf>
    <xf numFmtId="0" fontId="24" fillId="3" borderId="0" xfId="2" applyFont="1" applyFill="1" applyAlignment="1">
      <alignment vertical="center" wrapText="1"/>
    </xf>
    <xf numFmtId="11" fontId="24" fillId="3" borderId="0" xfId="2" applyNumberFormat="1" applyFont="1" applyFill="1" applyAlignment="1">
      <alignment horizontal="left" vertical="center" wrapText="1"/>
    </xf>
    <xf numFmtId="11" fontId="6" fillId="3" borderId="0" xfId="2" applyNumberFormat="1" applyFont="1" applyFill="1" applyAlignment="1">
      <alignment horizontal="left" vertical="center"/>
    </xf>
    <xf numFmtId="11" fontId="21" fillId="3" borderId="0" xfId="2" applyNumberFormat="1" applyFont="1" applyFill="1" applyAlignment="1">
      <alignment horizontal="left" vertical="center"/>
    </xf>
    <xf numFmtId="0" fontId="20" fillId="3" borderId="3" xfId="2" applyFont="1" applyFill="1" applyBorder="1" applyAlignment="1">
      <alignment horizontal="center" vertical="center" wrapText="1"/>
    </xf>
    <xf numFmtId="11" fontId="6" fillId="3" borderId="0" xfId="2" applyNumberFormat="1" applyFont="1" applyFill="1" applyAlignment="1">
      <alignment horizontal="center" vertical="center"/>
    </xf>
    <xf numFmtId="11" fontId="6" fillId="3" borderId="0" xfId="0" applyNumberFormat="1" applyFont="1" applyFill="1"/>
    <xf numFmtId="11" fontId="6" fillId="3" borderId="0" xfId="2" quotePrefix="1" applyNumberFormat="1" applyFont="1" applyFill="1" applyAlignment="1">
      <alignment horizontal="left" vertical="center"/>
    </xf>
    <xf numFmtId="11" fontId="21" fillId="3" borderId="3" xfId="2" applyNumberFormat="1" applyFont="1" applyFill="1" applyBorder="1" applyAlignment="1">
      <alignment horizontal="left" vertical="center"/>
    </xf>
    <xf numFmtId="0" fontId="21" fillId="3" borderId="3" xfId="2" applyFont="1" applyFill="1" applyBorder="1" applyAlignment="1">
      <alignment vertical="center" wrapText="1"/>
    </xf>
    <xf numFmtId="0" fontId="21" fillId="3" borderId="3" xfId="2" applyFont="1" applyFill="1" applyBorder="1" applyAlignment="1">
      <alignment horizontal="left" vertical="center" wrapText="1"/>
    </xf>
    <xf numFmtId="11" fontId="21" fillId="3" borderId="3" xfId="2" applyNumberFormat="1" applyFont="1" applyFill="1" applyBorder="1" applyAlignment="1">
      <alignment vertical="center"/>
    </xf>
    <xf numFmtId="0" fontId="21" fillId="3" borderId="3" xfId="2" applyFont="1" applyFill="1" applyBorder="1" applyAlignment="1">
      <alignment horizontal="center" vertical="center" wrapText="1"/>
    </xf>
    <xf numFmtId="11" fontId="6" fillId="3" borderId="3" xfId="2" applyNumberFormat="1" applyFont="1" applyFill="1" applyBorder="1"/>
    <xf numFmtId="11" fontId="20" fillId="3" borderId="3" xfId="0" applyNumberFormat="1" applyFont="1" applyFill="1" applyBorder="1" applyAlignment="1">
      <alignment horizontal="center" vertical="center"/>
    </xf>
    <xf numFmtId="11" fontId="6" fillId="3" borderId="3" xfId="0" applyNumberFormat="1" applyFont="1" applyFill="1" applyBorder="1"/>
    <xf numFmtId="11" fontId="20" fillId="4" borderId="3" xfId="2" applyNumberFormat="1" applyFont="1" applyFill="1" applyBorder="1" applyAlignment="1">
      <alignment horizontal="center" vertical="center" wrapText="1"/>
    </xf>
    <xf numFmtId="0" fontId="6" fillId="3" borderId="3" xfId="0" applyFont="1" applyFill="1" applyBorder="1" applyAlignment="1">
      <alignment wrapText="1"/>
    </xf>
    <xf numFmtId="0" fontId="6" fillId="3" borderId="3" xfId="0" applyFont="1" applyFill="1" applyBorder="1" applyAlignment="1">
      <alignment horizontal="center" wrapText="1"/>
    </xf>
    <xf numFmtId="0" fontId="5" fillId="3" borderId="3" xfId="2" applyFill="1" applyBorder="1"/>
    <xf numFmtId="0" fontId="5" fillId="3" borderId="0" xfId="2" applyFill="1" applyAlignment="1">
      <alignment horizontal="center" wrapText="1"/>
    </xf>
    <xf numFmtId="0" fontId="26" fillId="3" borderId="0" xfId="2" applyFont="1" applyFill="1" applyAlignment="1">
      <alignment horizontal="center" vertical="center" wrapText="1"/>
    </xf>
    <xf numFmtId="0" fontId="32" fillId="3" borderId="0" xfId="2" applyFont="1" applyFill="1" applyAlignment="1">
      <alignment horizontal="center" vertical="center" wrapText="1"/>
    </xf>
    <xf numFmtId="0" fontId="34" fillId="3" borderId="0" xfId="2" applyFont="1" applyFill="1"/>
    <xf numFmtId="0" fontId="34" fillId="3" borderId="0" xfId="2" applyFont="1" applyFill="1" applyAlignment="1">
      <alignment horizontal="center"/>
    </xf>
    <xf numFmtId="0" fontId="34" fillId="3" borderId="0" xfId="2" applyFont="1" applyFill="1" applyAlignment="1">
      <alignment horizontal="center" vertical="center" wrapText="1"/>
    </xf>
    <xf numFmtId="0" fontId="6" fillId="3" borderId="0" xfId="13" applyFont="1" applyFill="1"/>
    <xf numFmtId="0" fontId="6" fillId="3" borderId="3" xfId="13" applyFont="1" applyFill="1" applyBorder="1"/>
    <xf numFmtId="0" fontId="6" fillId="3" borderId="3" xfId="13" applyFont="1" applyFill="1" applyBorder="1" applyAlignment="1">
      <alignment horizontal="left" wrapText="1"/>
    </xf>
    <xf numFmtId="0" fontId="21" fillId="3" borderId="0" xfId="3" applyFont="1" applyFill="1" applyAlignment="1">
      <alignment horizontal="left" vertical="center" wrapText="1"/>
    </xf>
    <xf numFmtId="0" fontId="6" fillId="3" borderId="0" xfId="3" applyFont="1" applyFill="1" applyAlignment="1">
      <alignment horizontal="center" vertical="center" wrapText="1"/>
    </xf>
    <xf numFmtId="0" fontId="6" fillId="3" borderId="0" xfId="3" applyFont="1" applyFill="1" applyAlignment="1">
      <alignment horizontal="center" vertical="center"/>
    </xf>
    <xf numFmtId="0" fontId="6" fillId="3" borderId="0" xfId="3" applyFont="1" applyFill="1" applyAlignment="1">
      <alignment horizontal="center"/>
    </xf>
    <xf numFmtId="0" fontId="20" fillId="4" borderId="3" xfId="13" applyFont="1" applyFill="1" applyBorder="1"/>
    <xf numFmtId="0" fontId="6" fillId="3" borderId="3" xfId="13" applyFont="1" applyFill="1" applyBorder="1" applyAlignment="1">
      <alignment wrapText="1"/>
    </xf>
    <xf numFmtId="0" fontId="21" fillId="3" borderId="0" xfId="2" applyFont="1" applyFill="1" applyAlignment="1">
      <alignment horizontal="center" vertical="center"/>
    </xf>
    <xf numFmtId="0" fontId="6" fillId="3" borderId="0" xfId="2" applyFont="1" applyFill="1" applyAlignment="1">
      <alignment horizontal="justify" vertical="center" wrapText="1"/>
    </xf>
    <xf numFmtId="0" fontId="21" fillId="3" borderId="0" xfId="2" applyFont="1" applyFill="1" applyAlignment="1">
      <alignment horizontal="center" vertical="center" wrapText="1"/>
    </xf>
    <xf numFmtId="0" fontId="6" fillId="3" borderId="3" xfId="2" applyFont="1" applyFill="1" applyBorder="1" applyAlignment="1">
      <alignment horizontal="left" vertical="center" wrapText="1"/>
    </xf>
    <xf numFmtId="0" fontId="6" fillId="3" borderId="3" xfId="2" applyFont="1" applyFill="1" applyBorder="1" applyAlignment="1">
      <alignment vertical="center" wrapText="1"/>
    </xf>
    <xf numFmtId="0" fontId="28" fillId="3" borderId="0" xfId="12" applyFont="1" applyFill="1"/>
    <xf numFmtId="0" fontId="35" fillId="3" borderId="0" xfId="12" applyFont="1" applyFill="1"/>
    <xf numFmtId="0" fontId="6" fillId="0" borderId="0" xfId="0" applyFont="1" applyAlignment="1">
      <alignment horizontal="center" vertical="center" wrapText="1"/>
    </xf>
    <xf numFmtId="0" fontId="11" fillId="5" borderId="3" xfId="0" applyFont="1" applyFill="1" applyBorder="1" applyAlignment="1">
      <alignment horizontal="center" vertical="top" wrapText="1"/>
    </xf>
    <xf numFmtId="0" fontId="11" fillId="5" borderId="3" xfId="0" applyFont="1" applyFill="1" applyBorder="1" applyAlignment="1">
      <alignment horizontal="center" vertical="center" wrapText="1"/>
    </xf>
    <xf numFmtId="0" fontId="9" fillId="3" borderId="3" xfId="0" applyFont="1" applyFill="1" applyBorder="1" applyAlignment="1">
      <alignment vertical="top"/>
    </xf>
    <xf numFmtId="0" fontId="9" fillId="3" borderId="3" xfId="0" applyFont="1" applyFill="1" applyBorder="1" applyAlignment="1">
      <alignment horizontal="center" vertical="top" wrapText="1"/>
    </xf>
    <xf numFmtId="0" fontId="9" fillId="3" borderId="3" xfId="0" applyFont="1" applyFill="1" applyBorder="1" applyAlignment="1">
      <alignment horizontal="center" vertical="top"/>
    </xf>
    <xf numFmtId="0" fontId="9" fillId="3" borderId="3" xfId="0" applyFont="1" applyFill="1" applyBorder="1" applyAlignment="1">
      <alignment horizontal="left" vertical="top" wrapText="1"/>
    </xf>
    <xf numFmtId="0" fontId="9" fillId="3" borderId="0" xfId="0" applyFont="1" applyFill="1" applyAlignment="1">
      <alignment vertical="top"/>
    </xf>
    <xf numFmtId="0" fontId="9" fillId="3" borderId="0" xfId="0" applyFont="1" applyFill="1" applyAlignment="1">
      <alignment horizontal="center"/>
    </xf>
    <xf numFmtId="0" fontId="9" fillId="3" borderId="0" xfId="0" applyFont="1" applyFill="1"/>
    <xf numFmtId="0" fontId="11" fillId="3" borderId="0" xfId="0" applyFont="1" applyFill="1" applyAlignment="1">
      <alignment vertical="top"/>
    </xf>
    <xf numFmtId="0" fontId="9" fillId="3" borderId="0" xfId="0" applyFont="1" applyFill="1" applyAlignment="1">
      <alignment horizontal="center" vertical="top" wrapText="1"/>
    </xf>
    <xf numFmtId="0" fontId="9" fillId="3" borderId="0" xfId="0" applyFont="1" applyFill="1" applyAlignment="1">
      <alignment horizontal="center" vertical="top"/>
    </xf>
    <xf numFmtId="0" fontId="9" fillId="3" borderId="0" xfId="0" applyFont="1" applyFill="1" applyAlignment="1">
      <alignment horizontal="left" vertical="top" wrapText="1"/>
    </xf>
    <xf numFmtId="0" fontId="9" fillId="3" borderId="4" xfId="0" applyFont="1" applyFill="1" applyBorder="1" applyAlignment="1">
      <alignment vertical="top"/>
    </xf>
    <xf numFmtId="0" fontId="9" fillId="3" borderId="5" xfId="0" applyFont="1" applyFill="1" applyBorder="1" applyAlignment="1">
      <alignment horizontal="left" vertical="top" wrapText="1"/>
    </xf>
    <xf numFmtId="0" fontId="5" fillId="0" borderId="0" xfId="0" applyFont="1"/>
    <xf numFmtId="0" fontId="11" fillId="5" borderId="3" xfId="0" applyFont="1" applyFill="1" applyBorder="1" applyAlignment="1">
      <alignment horizontal="center" vertical="center"/>
    </xf>
    <xf numFmtId="0" fontId="9" fillId="3" borderId="3" xfId="0" applyFont="1" applyFill="1" applyBorder="1" applyAlignment="1">
      <alignment vertical="center"/>
    </xf>
    <xf numFmtId="0" fontId="9" fillId="3" borderId="3" xfId="0" applyFont="1" applyFill="1" applyBorder="1" applyAlignment="1">
      <alignment horizontal="left" vertical="center" wrapText="1"/>
    </xf>
    <xf numFmtId="0" fontId="9" fillId="3" borderId="3" xfId="0" applyFont="1" applyFill="1" applyBorder="1" applyAlignment="1">
      <alignment horizontal="center" vertical="center"/>
    </xf>
    <xf numFmtId="0" fontId="9" fillId="3" borderId="3" xfId="0" applyFont="1" applyFill="1" applyBorder="1"/>
    <xf numFmtId="0" fontId="9" fillId="3" borderId="3" xfId="0" applyFont="1" applyFill="1" applyBorder="1" applyAlignment="1">
      <alignment vertical="center" wrapText="1"/>
    </xf>
    <xf numFmtId="0" fontId="9" fillId="3" borderId="3" xfId="0" applyFont="1" applyFill="1" applyBorder="1" applyAlignment="1">
      <alignment horizontal="center" vertical="center" wrapText="1"/>
    </xf>
    <xf numFmtId="0" fontId="11" fillId="3" borderId="0" xfId="0" applyFont="1" applyFill="1"/>
    <xf numFmtId="0" fontId="36" fillId="0" borderId="0" xfId="0" applyFont="1"/>
    <xf numFmtId="49" fontId="5" fillId="0" borderId="0" xfId="0" applyNumberFormat="1" applyFont="1"/>
    <xf numFmtId="11" fontId="6" fillId="3" borderId="3" xfId="0" applyNumberFormat="1" applyFont="1" applyFill="1" applyBorder="1" applyAlignment="1">
      <alignment horizontal="center" vertical="center" wrapText="1"/>
    </xf>
    <xf numFmtId="0" fontId="20" fillId="4" borderId="4" xfId="0" applyFont="1" applyFill="1" applyBorder="1" applyAlignment="1">
      <alignment horizontal="center" vertical="center" wrapText="1"/>
    </xf>
    <xf numFmtId="0" fontId="6" fillId="3" borderId="4" xfId="0" applyFont="1" applyFill="1" applyBorder="1" applyAlignment="1">
      <alignment vertical="center" wrapText="1"/>
    </xf>
    <xf numFmtId="0" fontId="6" fillId="3" borderId="4" xfId="0" applyFont="1" applyFill="1" applyBorder="1" applyAlignment="1">
      <alignment horizontal="left" vertical="center" wrapText="1"/>
    </xf>
    <xf numFmtId="0" fontId="6" fillId="3" borderId="4" xfId="2" applyFont="1" applyFill="1" applyBorder="1" applyAlignment="1">
      <alignment horizontal="left" vertical="center" wrapText="1"/>
    </xf>
    <xf numFmtId="0" fontId="6" fillId="3" borderId="4" xfId="2" quotePrefix="1" applyFont="1" applyFill="1" applyBorder="1" applyAlignment="1">
      <alignment horizontal="left" vertical="center" wrapText="1"/>
    </xf>
    <xf numFmtId="0" fontId="6" fillId="3" borderId="4" xfId="2" applyFont="1" applyFill="1" applyBorder="1" applyAlignment="1">
      <alignment vertical="center" wrapText="1"/>
    </xf>
    <xf numFmtId="11" fontId="6" fillId="3" borderId="4" xfId="2" applyNumberFormat="1" applyFont="1" applyFill="1" applyBorder="1" applyAlignment="1">
      <alignment horizontal="left" vertical="center" wrapText="1"/>
    </xf>
    <xf numFmtId="0" fontId="6" fillId="3" borderId="4" xfId="2" applyFont="1" applyFill="1" applyBorder="1" applyAlignment="1">
      <alignment wrapText="1"/>
    </xf>
    <xf numFmtId="11" fontId="6" fillId="3" borderId="10" xfId="0" applyNumberFormat="1" applyFont="1" applyFill="1" applyBorder="1" applyAlignment="1">
      <alignment horizontal="left" vertical="center" wrapText="1"/>
    </xf>
    <xf numFmtId="0" fontId="6" fillId="3" borderId="11" xfId="0" applyFont="1" applyFill="1" applyBorder="1" applyAlignment="1">
      <alignment horizontal="center" vertical="center" wrapText="1"/>
    </xf>
    <xf numFmtId="0" fontId="6" fillId="3" borderId="11" xfId="0" applyFont="1" applyFill="1" applyBorder="1" applyAlignment="1">
      <alignment vertical="center" wrapText="1"/>
    </xf>
    <xf numFmtId="0" fontId="5" fillId="3" borderId="11" xfId="0" applyFont="1" applyFill="1" applyBorder="1" applyAlignment="1">
      <alignment vertical="center" wrapText="1"/>
    </xf>
    <xf numFmtId="0" fontId="6" fillId="3" borderId="11" xfId="2" applyFont="1" applyFill="1" applyBorder="1" applyAlignment="1">
      <alignment vertical="center" wrapText="1"/>
    </xf>
    <xf numFmtId="0" fontId="34" fillId="3" borderId="11" xfId="2" applyFont="1" applyFill="1" applyBorder="1" applyAlignment="1">
      <alignment horizontal="left" vertical="top" wrapText="1"/>
    </xf>
    <xf numFmtId="0" fontId="24" fillId="3" borderId="11" xfId="2" applyFont="1" applyFill="1" applyBorder="1"/>
    <xf numFmtId="0" fontId="6" fillId="3" borderId="11" xfId="2" applyFont="1" applyFill="1" applyBorder="1"/>
    <xf numFmtId="0" fontId="6" fillId="0" borderId="0" xfId="0" applyFont="1"/>
    <xf numFmtId="0" fontId="6" fillId="0" borderId="11" xfId="2" applyFont="1" applyBorder="1" applyAlignment="1">
      <alignment vertical="center" wrapText="1"/>
    </xf>
    <xf numFmtId="0" fontId="6" fillId="0" borderId="11" xfId="0" applyFont="1" applyBorder="1" applyAlignment="1">
      <alignment horizontal="center" vertical="center" wrapText="1"/>
    </xf>
    <xf numFmtId="49" fontId="6" fillId="0" borderId="11" xfId="2" applyNumberFormat="1" applyFont="1" applyBorder="1" applyAlignment="1">
      <alignment horizontal="center" vertical="center" wrapText="1"/>
    </xf>
    <xf numFmtId="0" fontId="37" fillId="0" borderId="5" xfId="0" applyFont="1" applyBorder="1"/>
    <xf numFmtId="0" fontId="37" fillId="0" borderId="0" xfId="0" applyFont="1"/>
    <xf numFmtId="0" fontId="6" fillId="0" borderId="5" xfId="0" applyFont="1" applyBorder="1"/>
    <xf numFmtId="0" fontId="6" fillId="0" borderId="5" xfId="0" applyFont="1" applyBorder="1" applyAlignment="1">
      <alignment vertical="center"/>
    </xf>
    <xf numFmtId="0" fontId="6" fillId="0" borderId="0" xfId="0" applyFont="1" applyAlignment="1">
      <alignment vertical="center"/>
    </xf>
    <xf numFmtId="0" fontId="14" fillId="0" borderId="0" xfId="0" applyFont="1" applyAlignment="1">
      <alignment vertical="center"/>
    </xf>
    <xf numFmtId="0" fontId="39" fillId="0" borderId="0" xfId="0" applyFont="1" applyAlignment="1">
      <alignment vertical="center" wrapText="1"/>
    </xf>
    <xf numFmtId="11" fontId="40" fillId="3" borderId="3" xfId="2" applyNumberFormat="1" applyFont="1" applyFill="1" applyBorder="1" applyAlignment="1">
      <alignment horizontal="left" vertical="center" wrapText="1"/>
    </xf>
    <xf numFmtId="0" fontId="34" fillId="0" borderId="0" xfId="2" applyFont="1" applyAlignment="1">
      <alignment horizontal="left" vertical="top" wrapText="1"/>
    </xf>
    <xf numFmtId="0" fontId="6" fillId="0" borderId="0" xfId="2" applyFont="1" applyAlignment="1">
      <alignment horizontal="center" vertical="center"/>
    </xf>
    <xf numFmtId="11" fontId="6" fillId="0" borderId="3" xfId="2" applyNumberFormat="1" applyFont="1" applyBorder="1" applyAlignment="1">
      <alignment horizontal="left" vertical="center"/>
    </xf>
    <xf numFmtId="0" fontId="6" fillId="0" borderId="3" xfId="2" applyFont="1" applyBorder="1" applyAlignment="1">
      <alignment horizontal="left" vertical="center" wrapText="1"/>
    </xf>
    <xf numFmtId="0" fontId="6" fillId="0" borderId="3" xfId="2" applyFont="1" applyBorder="1" applyAlignment="1">
      <alignment horizontal="center" vertical="center" wrapText="1"/>
    </xf>
    <xf numFmtId="0" fontId="6" fillId="0" borderId="3" xfId="0" applyFont="1" applyBorder="1" applyAlignment="1">
      <alignment horizontal="left" vertical="center" wrapText="1"/>
    </xf>
    <xf numFmtId="11" fontId="6" fillId="3" borderId="0" xfId="2" applyNumberFormat="1" applyFont="1" applyFill="1" applyAlignment="1">
      <alignment horizontal="left" vertical="center" wrapText="1"/>
    </xf>
    <xf numFmtId="0" fontId="33" fillId="3" borderId="3" xfId="13" applyFont="1" applyFill="1" applyBorder="1"/>
    <xf numFmtId="11" fontId="21" fillId="3" borderId="0" xfId="0" applyNumberFormat="1" applyFont="1" applyFill="1"/>
    <xf numFmtId="0" fontId="5" fillId="0" borderId="0" xfId="0" applyFont="1" applyAlignment="1">
      <alignment wrapText="1"/>
    </xf>
    <xf numFmtId="0" fontId="5" fillId="0" borderId="0" xfId="0" applyFont="1" applyAlignment="1">
      <alignment vertical="center" wrapText="1"/>
    </xf>
    <xf numFmtId="0" fontId="7" fillId="0" borderId="0" xfId="0" applyFont="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center" wrapText="1"/>
    </xf>
    <xf numFmtId="11" fontId="6" fillId="0" borderId="0" xfId="0" applyNumberFormat="1" applyFont="1" applyAlignment="1">
      <alignment horizontal="left" vertical="center" wrapText="1"/>
    </xf>
    <xf numFmtId="0" fontId="6" fillId="0" borderId="0" xfId="0" applyFont="1" applyAlignment="1">
      <alignment horizontal="left" vertical="center" wrapText="1"/>
    </xf>
    <xf numFmtId="11" fontId="6" fillId="0" borderId="0" xfId="2" applyNumberFormat="1" applyFont="1" applyAlignment="1">
      <alignment horizontal="left" vertical="center" wrapText="1"/>
    </xf>
    <xf numFmtId="0" fontId="6" fillId="0" borderId="0" xfId="2" applyFont="1" applyAlignment="1">
      <alignment horizontal="left" vertical="center" wrapText="1"/>
    </xf>
    <xf numFmtId="0" fontId="6" fillId="0" borderId="0" xfId="2" applyFont="1" applyAlignment="1">
      <alignment vertical="center" wrapText="1"/>
    </xf>
    <xf numFmtId="0" fontId="6" fillId="0" borderId="0" xfId="0" applyFont="1" applyAlignment="1">
      <alignment horizontal="left" wrapText="1"/>
    </xf>
    <xf numFmtId="11" fontId="6" fillId="0" borderId="0" xfId="2" applyNumberFormat="1" applyFont="1" applyAlignment="1">
      <alignment vertical="center" wrapText="1"/>
    </xf>
    <xf numFmtId="11" fontId="40" fillId="0" borderId="0" xfId="2" applyNumberFormat="1" applyFont="1" applyAlignment="1">
      <alignment horizontal="left" vertical="center" wrapText="1"/>
    </xf>
    <xf numFmtId="0" fontId="6" fillId="0" borderId="0" xfId="0" quotePrefix="1" applyFont="1" applyAlignment="1">
      <alignment horizontal="left" vertical="center" wrapText="1"/>
    </xf>
    <xf numFmtId="0" fontId="5" fillId="0" borderId="0" xfId="22"/>
    <xf numFmtId="0" fontId="5" fillId="0" borderId="0" xfId="22" applyAlignment="1">
      <alignment horizontal="center" vertical="center"/>
    </xf>
    <xf numFmtId="11" fontId="6" fillId="0" borderId="0" xfId="22" applyNumberFormat="1" applyFont="1" applyAlignment="1">
      <alignment horizontal="left" vertical="center" wrapText="1"/>
    </xf>
    <xf numFmtId="11" fontId="6" fillId="0" borderId="0" xfId="2" applyNumberFormat="1" applyFont="1" applyAlignment="1">
      <alignment horizontal="left" vertical="center"/>
    </xf>
    <xf numFmtId="0" fontId="6" fillId="0" borderId="0" xfId="22" applyFont="1" applyAlignment="1">
      <alignment horizontal="left" vertical="center" wrapText="1"/>
    </xf>
    <xf numFmtId="0" fontId="6" fillId="0" borderId="0" xfId="22" applyFont="1" applyAlignment="1">
      <alignment vertical="center" wrapText="1"/>
    </xf>
    <xf numFmtId="0" fontId="6" fillId="0" borderId="0" xfId="3" applyFont="1" applyAlignment="1">
      <alignment horizontal="center" wrapText="1" shrinkToFit="1"/>
    </xf>
    <xf numFmtId="0" fontId="6" fillId="0" borderId="0" xfId="2" applyFont="1" applyAlignment="1">
      <alignment horizontal="left" wrapText="1"/>
    </xf>
    <xf numFmtId="0" fontId="6" fillId="0" borderId="0" xfId="2" applyFont="1" applyAlignment="1">
      <alignment horizontal="center" wrapText="1"/>
    </xf>
    <xf numFmtId="0" fontId="6" fillId="0" borderId="0" xfId="2" applyFont="1" applyAlignment="1">
      <alignment horizontal="justify" vertical="top" wrapText="1"/>
    </xf>
    <xf numFmtId="0" fontId="9" fillId="0" borderId="0" xfId="0" applyFont="1" applyAlignment="1">
      <alignment vertical="top"/>
    </xf>
    <xf numFmtId="0" fontId="9" fillId="0" borderId="0" xfId="0" applyFont="1" applyAlignment="1">
      <alignment horizontal="center" vertical="top" wrapText="1"/>
    </xf>
    <xf numFmtId="0" fontId="9" fillId="0" borderId="0" xfId="0" applyFont="1" applyAlignment="1">
      <alignment vertical="center"/>
    </xf>
    <xf numFmtId="0" fontId="9" fillId="0" borderId="0" xfId="0" applyFont="1" applyAlignment="1">
      <alignment horizontal="left" vertical="center" wrapText="1"/>
    </xf>
    <xf numFmtId="0" fontId="6" fillId="0" borderId="0" xfId="2" applyFont="1" applyAlignment="1">
      <alignment horizontal="center" vertical="center" wrapText="1"/>
    </xf>
    <xf numFmtId="0" fontId="6" fillId="0" borderId="0" xfId="22" applyFont="1" applyAlignment="1">
      <alignment horizontal="left" vertical="center"/>
    </xf>
    <xf numFmtId="0" fontId="6" fillId="0" borderId="0" xfId="22" applyFont="1" applyAlignment="1">
      <alignment vertical="center"/>
    </xf>
    <xf numFmtId="0" fontId="9" fillId="0" borderId="0" xfId="23" applyFont="1" applyAlignment="1">
      <alignment horizontal="left" vertical="center" wrapText="1"/>
    </xf>
    <xf numFmtId="0" fontId="9" fillId="0" borderId="0" xfId="0" applyFont="1" applyAlignment="1">
      <alignment horizontal="left" vertical="top" wrapText="1"/>
    </xf>
    <xf numFmtId="0" fontId="6" fillId="0" borderId="0" xfId="0" applyFont="1" applyAlignment="1">
      <alignment wrapText="1"/>
    </xf>
    <xf numFmtId="0" fontId="39" fillId="0" borderId="0" xfId="22" applyFont="1" applyAlignment="1">
      <alignment vertical="center" wrapText="1"/>
    </xf>
    <xf numFmtId="0" fontId="9" fillId="0" borderId="0" xfId="0" applyFont="1" applyAlignment="1">
      <alignment vertical="center" wrapText="1"/>
    </xf>
    <xf numFmtId="0" fontId="6" fillId="0" borderId="0" xfId="3" applyFont="1" applyAlignment="1">
      <alignment horizontal="left" wrapText="1" shrinkToFit="1"/>
    </xf>
    <xf numFmtId="0" fontId="6" fillId="0" borderId="0" xfId="22" quotePrefix="1" applyFont="1" applyAlignment="1">
      <alignment horizontal="left" vertical="center" wrapText="1"/>
    </xf>
    <xf numFmtId="0" fontId="0" fillId="0" borderId="0" xfId="0" applyAlignment="1">
      <alignment horizontal="center" vertical="center"/>
    </xf>
    <xf numFmtId="0" fontId="6" fillId="0" borderId="0" xfId="22" applyFont="1" applyAlignment="1">
      <alignment horizontal="left" wrapText="1"/>
    </xf>
    <xf numFmtId="0" fontId="6" fillId="0" borderId="0" xfId="22" applyFont="1"/>
    <xf numFmtId="0" fontId="6" fillId="3" borderId="10" xfId="0" applyFont="1" applyFill="1" applyBorder="1" applyAlignment="1">
      <alignment vertical="center" wrapText="1"/>
    </xf>
    <xf numFmtId="11" fontId="6" fillId="0" borderId="10" xfId="0" applyNumberFormat="1" applyFont="1" applyBorder="1" applyAlignment="1">
      <alignment horizontal="left" vertical="center" wrapText="1"/>
    </xf>
    <xf numFmtId="0" fontId="7" fillId="2" borderId="3" xfId="0" applyFont="1" applyFill="1" applyBorder="1" applyAlignment="1">
      <alignment horizontal="center" vertical="center" wrapText="1"/>
    </xf>
    <xf numFmtId="0" fontId="5" fillId="0" borderId="3" xfId="0" applyFont="1" applyBorder="1" applyAlignment="1">
      <alignment horizontal="left" vertical="center" wrapText="1"/>
    </xf>
    <xf numFmtId="0" fontId="5" fillId="3" borderId="3" xfId="0" applyFont="1" applyFill="1" applyBorder="1" applyAlignment="1">
      <alignment horizontal="left" vertical="top" wrapText="1"/>
    </xf>
    <xf numFmtId="0" fontId="5" fillId="0" borderId="3" xfId="0" applyFont="1" applyBorder="1" applyAlignment="1">
      <alignment horizontal="center" vertical="center" wrapText="1"/>
    </xf>
    <xf numFmtId="0" fontId="5" fillId="0" borderId="3" xfId="0" applyFont="1" applyBorder="1"/>
    <xf numFmtId="0" fontId="5" fillId="0" borderId="3" xfId="0" applyFont="1" applyBorder="1" applyAlignment="1">
      <alignment horizontal="center"/>
    </xf>
    <xf numFmtId="0" fontId="7" fillId="0" borderId="0" xfId="0" applyFont="1" applyAlignment="1">
      <alignment horizontal="left" vertical="center"/>
    </xf>
    <xf numFmtId="0" fontId="5" fillId="0" borderId="0" xfId="0" applyFont="1" applyAlignment="1">
      <alignment horizontal="left" vertical="center"/>
    </xf>
    <xf numFmtId="0" fontId="7" fillId="2" borderId="3" xfId="20" applyFont="1" applyFill="1" applyBorder="1" applyAlignment="1">
      <alignment horizontal="center" vertical="center"/>
    </xf>
    <xf numFmtId="0" fontId="7" fillId="2" borderId="3" xfId="21" applyFont="1" applyFill="1" applyBorder="1" applyAlignment="1">
      <alignment horizontal="center" vertical="center" wrapText="1"/>
    </xf>
    <xf numFmtId="0" fontId="5" fillId="0" borderId="0" xfId="20" applyAlignment="1">
      <alignment vertical="center" wrapText="1"/>
    </xf>
    <xf numFmtId="0" fontId="9" fillId="0" borderId="0" xfId="21"/>
    <xf numFmtId="0" fontId="5" fillId="0" borderId="3" xfId="20" applyBorder="1" applyAlignment="1">
      <alignment horizontal="left" vertical="center" wrapText="1"/>
    </xf>
    <xf numFmtId="0" fontId="5" fillId="3" borderId="3" xfId="0" applyFont="1" applyFill="1" applyBorder="1" applyAlignment="1">
      <alignment horizontal="left" vertical="center" wrapText="1"/>
    </xf>
    <xf numFmtId="0" fontId="5" fillId="0" borderId="0" xfId="20" applyAlignment="1">
      <alignment horizontal="center" vertical="center" wrapText="1"/>
    </xf>
    <xf numFmtId="0" fontId="9" fillId="0" borderId="0" xfId="21" applyAlignment="1">
      <alignment horizontal="center"/>
    </xf>
    <xf numFmtId="0" fontId="7" fillId="0" borderId="0" xfId="0" applyFont="1" applyAlignment="1">
      <alignment vertical="center"/>
    </xf>
    <xf numFmtId="0" fontId="5" fillId="0" borderId="0" xfId="0" applyFont="1" applyAlignment="1">
      <alignment horizontal="center"/>
    </xf>
    <xf numFmtId="0" fontId="5" fillId="0" borderId="0" xfId="21" applyFont="1" applyAlignment="1">
      <alignment horizontal="center"/>
    </xf>
    <xf numFmtId="0" fontId="5" fillId="0" borderId="3" xfId="20" applyBorder="1" applyAlignment="1">
      <alignment vertical="center" wrapText="1"/>
    </xf>
    <xf numFmtId="0" fontId="9" fillId="0" borderId="3" xfId="0" applyFont="1" applyBorder="1" applyAlignment="1">
      <alignment horizontal="left" vertical="center" wrapText="1" indent="6"/>
    </xf>
    <xf numFmtId="0" fontId="5" fillId="0" borderId="12" xfId="20" applyBorder="1" applyAlignment="1">
      <alignment horizontal="left" vertical="center" wrapText="1"/>
    </xf>
    <xf numFmtId="0" fontId="5" fillId="0" borderId="5" xfId="20" applyBorder="1" applyAlignment="1">
      <alignment horizontal="left" vertical="center" wrapText="1"/>
    </xf>
    <xf numFmtId="0" fontId="5" fillId="0" borderId="8" xfId="20" applyBorder="1" applyAlignment="1">
      <alignment horizontal="left" vertical="center" wrapText="1"/>
    </xf>
    <xf numFmtId="0" fontId="5" fillId="3" borderId="8" xfId="0" applyFont="1" applyFill="1" applyBorder="1" applyAlignment="1">
      <alignment horizontal="left" vertical="top" wrapText="1"/>
    </xf>
    <xf numFmtId="0" fontId="5" fillId="0" borderId="0" xfId="21" applyFont="1" applyAlignment="1">
      <alignment horizontal="left"/>
    </xf>
    <xf numFmtId="0" fontId="5" fillId="0" borderId="0" xfId="21" applyFont="1"/>
    <xf numFmtId="0" fontId="26" fillId="0" borderId="0" xfId="20" applyFont="1" applyAlignment="1">
      <alignment horizontal="left" vertical="center" wrapText="1"/>
    </xf>
    <xf numFmtId="0" fontId="6" fillId="0" borderId="0" xfId="20" applyFont="1" applyAlignment="1">
      <alignment horizontal="left" vertical="center" wrapText="1"/>
    </xf>
    <xf numFmtId="0" fontId="6" fillId="0" borderId="0" xfId="0" applyFont="1" applyAlignment="1">
      <alignment horizontal="left" vertical="top" wrapText="1"/>
    </xf>
    <xf numFmtId="0" fontId="26" fillId="0" borderId="0" xfId="0" applyFont="1" applyAlignment="1">
      <alignment horizontal="left" vertical="center" wrapText="1"/>
    </xf>
    <xf numFmtId="0" fontId="0" fillId="0" borderId="0" xfId="0" applyAlignment="1">
      <alignment horizontal="left" wrapText="1"/>
    </xf>
    <xf numFmtId="0" fontId="13" fillId="0" borderId="0" xfId="0" applyFont="1" applyAlignment="1">
      <alignment horizontal="left" wrapText="1"/>
    </xf>
    <xf numFmtId="0" fontId="14" fillId="0" borderId="0" xfId="0" applyFont="1" applyAlignment="1">
      <alignment vertical="center"/>
    </xf>
    <xf numFmtId="0" fontId="36" fillId="6" borderId="0" xfId="0" applyFont="1" applyFill="1" applyAlignment="1">
      <alignment vertical="center"/>
    </xf>
    <xf numFmtId="0" fontId="5" fillId="0" borderId="0" xfId="0" applyFont="1" applyAlignment="1">
      <alignment vertical="center"/>
    </xf>
    <xf numFmtId="11" fontId="21" fillId="3" borderId="0" xfId="2" applyNumberFormat="1" applyFont="1" applyFill="1" applyAlignment="1">
      <alignment horizontal="left" vertical="center" wrapText="1"/>
    </xf>
    <xf numFmtId="0" fontId="21" fillId="3" borderId="0" xfId="2" applyFont="1" applyFill="1" applyAlignment="1">
      <alignment horizontal="center" vertical="center" wrapText="1"/>
    </xf>
    <xf numFmtId="0" fontId="6" fillId="3" borderId="0" xfId="2" applyFont="1" applyFill="1" applyAlignment="1">
      <alignment vertical="center" wrapText="1"/>
    </xf>
    <xf numFmtId="0" fontId="6" fillId="3" borderId="0" xfId="2" applyFont="1" applyFill="1" applyAlignment="1">
      <alignment horizontal="center" vertical="center" wrapText="1"/>
    </xf>
    <xf numFmtId="11" fontId="6" fillId="3" borderId="0" xfId="2" applyNumberFormat="1" applyFont="1" applyFill="1" applyAlignment="1">
      <alignment horizontal="left" vertical="center" wrapText="1"/>
    </xf>
    <xf numFmtId="0" fontId="6" fillId="3" borderId="0" xfId="2" applyFont="1" applyFill="1" applyAlignment="1">
      <alignment horizontal="left" vertical="center" wrapText="1"/>
    </xf>
    <xf numFmtId="0" fontId="20" fillId="4" borderId="4" xfId="13" applyFont="1" applyFill="1" applyBorder="1"/>
    <xf numFmtId="0" fontId="20" fillId="4" borderId="5" xfId="13" applyFont="1" applyFill="1" applyBorder="1"/>
    <xf numFmtId="0" fontId="6" fillId="3" borderId="4" xfId="13" applyFont="1" applyFill="1" applyBorder="1"/>
    <xf numFmtId="0" fontId="6" fillId="3" borderId="5" xfId="13" applyFont="1" applyFill="1" applyBorder="1"/>
    <xf numFmtId="0" fontId="6" fillId="3" borderId="4" xfId="13" applyFont="1" applyFill="1" applyBorder="1" applyAlignment="1">
      <alignment wrapText="1"/>
    </xf>
    <xf numFmtId="0" fontId="6" fillId="3" borderId="5" xfId="13" applyFont="1" applyFill="1" applyBorder="1" applyAlignment="1">
      <alignment wrapText="1"/>
    </xf>
    <xf numFmtId="0" fontId="6" fillId="3" borderId="0" xfId="13" applyFont="1" applyFill="1" applyAlignment="1">
      <alignment wrapText="1"/>
    </xf>
    <xf numFmtId="0" fontId="6" fillId="3" borderId="4" xfId="13" applyFont="1" applyFill="1" applyBorder="1" applyAlignment="1">
      <alignment horizontal="center"/>
    </xf>
    <xf numFmtId="0" fontId="6" fillId="3" borderId="5" xfId="13" applyFont="1" applyFill="1" applyBorder="1" applyAlignment="1">
      <alignment horizontal="center"/>
    </xf>
  </cellXfs>
  <cellStyles count="25">
    <cellStyle name="Normal" xfId="0" builtinId="0"/>
    <cellStyle name="Normal 10" xfId="11" xr:uid="{00000000-0005-0000-0000-000001000000}"/>
    <cellStyle name="Normal 10 2" xfId="13" xr:uid="{00000000-0005-0000-0000-000002000000}"/>
    <cellStyle name="Normal 10 2 2" xfId="19" xr:uid="{00000000-0005-0000-0000-000003000000}"/>
    <cellStyle name="Normal 10 3" xfId="18" xr:uid="{00000000-0005-0000-0000-000004000000}"/>
    <cellStyle name="Normal 11" xfId="16" xr:uid="{00000000-0005-0000-0000-000005000000}"/>
    <cellStyle name="Normal 12" xfId="22" xr:uid="{5B1A5802-9C8E-4922-AA8C-20AC7AAF83AC}"/>
    <cellStyle name="Normal 12 2" xfId="23" xr:uid="{E4CA24CD-F3AE-45A9-B11F-0733DD290187}"/>
    <cellStyle name="Normal 12 2 2" xfId="24" xr:uid="{31305850-CE21-4003-BD94-8616BC24617C}"/>
    <cellStyle name="Normal 2" xfId="1" xr:uid="{00000000-0005-0000-0000-000006000000}"/>
    <cellStyle name="Normal 2 2" xfId="2" xr:uid="{00000000-0005-0000-0000-000007000000}"/>
    <cellStyle name="Normal 2_Synthèse_" xfId="10" xr:uid="{00000000-0005-0000-0000-000008000000}"/>
    <cellStyle name="Normal 3" xfId="3" xr:uid="{00000000-0005-0000-0000-000009000000}"/>
    <cellStyle name="Normal 4" xfId="4" xr:uid="{00000000-0005-0000-0000-00000A000000}"/>
    <cellStyle name="Normal 5" xfId="5" xr:uid="{00000000-0005-0000-0000-00000B000000}"/>
    <cellStyle name="Normal 6" xfId="6" xr:uid="{00000000-0005-0000-0000-00000C000000}"/>
    <cellStyle name="Normal 7" xfId="7" xr:uid="{00000000-0005-0000-0000-00000D000000}"/>
    <cellStyle name="Normal 8" xfId="8" xr:uid="{00000000-0005-0000-0000-00000E000000}"/>
    <cellStyle name="Normal 9" xfId="9" xr:uid="{00000000-0005-0000-0000-00000F000000}"/>
    <cellStyle name="Normal 9 2" xfId="15" xr:uid="{00000000-0005-0000-0000-000010000000}"/>
    <cellStyle name="Normal 9 3" xfId="14" xr:uid="{00000000-0005-0000-0000-000011000000}"/>
    <cellStyle name="Normal 9 4" xfId="17" xr:uid="{00000000-0005-0000-0000-000012000000}"/>
    <cellStyle name="Normal_AR Accès PM" xfId="20" xr:uid="{446CFDB8-22B3-43DB-801E-219A32C0038A}"/>
    <cellStyle name="Normal_FluxSI_Infra_1910201" xfId="21" xr:uid="{659E2676-8B6A-4C94-B75F-9F518EA410DD}"/>
    <cellStyle name="Normal_Synthèse_" xfId="12" xr:uid="{00000000-0005-0000-0000-000013000000}"/>
  </cellStyles>
  <dxfs count="61">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indexed="65"/>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8"/>
        <color auto="1"/>
        <name val="Verdana"/>
        <family val="2"/>
        <scheme val="none"/>
      </font>
      <alignment horizontal="left" vertical="center" textRotation="0" wrapText="1" indent="0" justifyLastLine="0" shrinkToFit="0" readingOrder="0"/>
    </dxf>
    <dxf>
      <font>
        <b val="0"/>
        <i val="0"/>
        <strike val="0"/>
        <condense val="0"/>
        <extend val="0"/>
        <outline val="0"/>
        <shadow val="0"/>
        <u val="none"/>
        <vertAlign val="baseline"/>
        <sz val="8"/>
        <color auto="1"/>
        <name val="Verdana"/>
        <family val="2"/>
        <scheme val="none"/>
      </font>
      <numFmt numFmtId="15" formatCode="0.00E+00"/>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Verdana"/>
        <family val="2"/>
        <scheme val="none"/>
      </font>
      <alignment horizontal="left" vertical="center" textRotation="0" wrapText="1" indent="0" justifyLastLine="0" shrinkToFit="0" readingOrder="0"/>
    </dxf>
    <dxf>
      <font>
        <b val="0"/>
        <i val="0"/>
        <strike val="0"/>
        <condense val="0"/>
        <extend val="0"/>
        <outline val="0"/>
        <shadow val="0"/>
        <u val="none"/>
        <vertAlign val="baseline"/>
        <sz val="8"/>
        <color auto="1"/>
        <name val="Verdana"/>
        <family val="2"/>
        <scheme val="none"/>
      </font>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dxf>
    <dxf>
      <fill>
        <patternFill patternType="none">
          <fgColor indexed="64"/>
          <bgColor auto="1"/>
        </patternFill>
      </fill>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ORINN~1\AppData\Local\Temp\pid-15648\20220908_Flux%20interop%20PM%2032-1.xlsx" TargetMode="External"/><Relationship Id="rId1" Type="http://schemas.openxmlformats.org/officeDocument/2006/relationships/externalLinkPath" Target="file:///C:\Users\CORINN~1\AppData\Local\Temp\pid-15648\20220908_Flux%20interop%20PM%203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égende"/>
      <sheetName val="Règles de nommage"/>
      <sheetName val="Synthèse"/>
      <sheetName val="Dictionnaire"/>
      <sheetName val="IPE_V3.2"/>
      <sheetName val="Cmd_PB"/>
      <sheetName val="AR_Cmd_PB"/>
      <sheetName val="CR_Cmd_PB"/>
      <sheetName val="Annulation_PB"/>
      <sheetName val="AR_Annulation_PB"/>
      <sheetName val="Cmd_ExtU_PM"/>
      <sheetName val="AR_Cmd_ExtU_PM"/>
      <sheetName val="CR_Cmd_ExtU_PM"/>
      <sheetName val="CR_MAD_Pm_V3.2"/>
      <sheetName val="DeltaIPE3.2"/>
      <sheetName val="HistoIPE3.2"/>
      <sheetName val="CPN_V3.2"/>
      <sheetName val="DeltaCPN_V3.2"/>
      <sheetName val="HistoCPN_V3.2"/>
      <sheetName val="Cmd_Info_Pm_V3.2"/>
      <sheetName val="AR_Cmd_Info_Pm_V3.2"/>
      <sheetName val="AR MAD PM V3.2"/>
      <sheetName val="Notif_Interv_Prev_V3.2"/>
      <sheetName val="CR_InfoSyndic_V3.2"/>
      <sheetName val="Notif_Adduction_V3.2"/>
      <sheetName val="CR_NotifAdduction_V3.2"/>
      <sheetName val="Cmd_AnnRes_Pm_V3.2"/>
      <sheetName val="CR_Annulation_Pm_V3.2"/>
      <sheetName val="20220908_Flux interop PM 3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Set>
  </externalBook>
</externalLink>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B8EF81-6EFF-4BBE-9AEA-8D390A839EF0}" name="Dico2" displayName="Dico2" ref="A1:AA219" totalsRowCount="1" headerRowDxfId="60" dataDxfId="59">
  <autoFilter ref="A1:AA218" xr:uid="{A0B8EF81-6EFF-4BBE-9AEA-8D390A839EF0}"/>
  <sortState xmlns:xlrd2="http://schemas.microsoft.com/office/spreadsheetml/2017/richdata2" ref="A2:AA218">
    <sortCondition ref="A1:A218"/>
  </sortState>
  <tableColumns count="27">
    <tableColumn id="1" xr3:uid="{A4A8E01A-2BA9-42E4-901F-0DEA0FEFC793}" name="Nom du champ" totalsRowLabel="Total" dataDxfId="58" totalsRowDxfId="57" dataCellStyle="Normal 2 2"/>
    <tableColumn id="2" xr3:uid="{58F7B35D-A88E-4F93-B4A9-4848481BD05B}" name="Format du champ" dataDxfId="56" totalsRowDxfId="55" dataCellStyle="Normal 2 2"/>
    <tableColumn id="3" xr3:uid="{BC6B540E-14D9-4A84-9440-768A2DA99678}" name="Nom version précédente" dataDxfId="54"/>
    <tableColumn id="4" xr3:uid="{053AE18A-7560-40C9-83EE-EB21C62A8351}" name="IPE" totalsRowFunction="custom" dataDxfId="53" totalsRowDxfId="52">
      <calculatedColumnFormula>IF(_xlfn.XLOOKUP(Dico2[[#This Row],[Nom du champ]],[1]!IPE[Donnée],[1]!IPE[Donnée],"",0,1)="","","X")</calculatedColumnFormula>
      <totalsRowFormula>COUNTIF(Dico2[IPE],"X")</totalsRowFormula>
    </tableColumn>
    <tableColumn id="5" xr3:uid="{975A481E-A03C-49D8-AADF-BAD0FC01150E}" name="Cmd_PB" totalsRowFunction="custom" dataDxfId="51" totalsRowDxfId="50">
      <calculatedColumnFormula>IF(_xlfn.XLOOKUP(Dico2[[#This Row],[Nom du champ]],[1]!CmdPB[Donnée],[1]!CmdPB[Donnée],"",0,1)="","","X")</calculatedColumnFormula>
      <totalsRowFormula>COUNTIF(Dico2[Cmd_PB],"X")</totalsRowFormula>
    </tableColumn>
    <tableColumn id="6" xr3:uid="{2D80FE5D-5DB5-4BA2-B46E-434C4BD8C575}" name="AR_Cmd_PB" totalsRowFunction="custom" dataDxfId="49" totalsRowDxfId="48">
      <calculatedColumnFormula>IF(_xlfn.XLOOKUP(Dico2[[#This Row],[Nom du champ]],[1]!ARcmdPB[Donnée],[1]!ARcmdPB[Donnée],"",0,1)="","","X")</calculatedColumnFormula>
      <totalsRowFormula>COUNTIF(Dico2[AR_Cmd_PB],"X")</totalsRowFormula>
    </tableColumn>
    <tableColumn id="7" xr3:uid="{0C4CDD52-2170-46C2-BF82-474BB8827A05}" name="CR_Cmd_PB" totalsRowFunction="custom" dataDxfId="47" totalsRowDxfId="46">
      <calculatedColumnFormula>IF(_xlfn.XLOOKUP(Dico2[[#This Row],[Nom du champ]],[1]!CRcmdPB[Donnée],[1]!CRcmdPB[Donnée],"",0,1)="","","X")</calculatedColumnFormula>
      <totalsRowFormula>COUNTIF(Dico2[CR_Cmd_PB],"X")</totalsRowFormula>
    </tableColumn>
    <tableColumn id="8" xr3:uid="{DA0DBFF5-F428-4736-8954-DE89C700FA19}" name="Annulation_PB" totalsRowFunction="custom" dataDxfId="45" totalsRowDxfId="44">
      <calculatedColumnFormula>IF(_xlfn.XLOOKUP(Dico2[[#This Row],[Nom du champ]],[1]!AnnulationPB[Donnée],[1]!AnnulationPB[Donnée],"",0,1)="","","X")</calculatedColumnFormula>
      <totalsRowFormula>COUNTIF(Dico2[Annulation_PB],"X")</totalsRowFormula>
    </tableColumn>
    <tableColumn id="9" xr3:uid="{12E09B52-6420-4224-ABB1-9A0825412C07}" name="AR_Annulation_PB" totalsRowFunction="custom" dataDxfId="43" totalsRowDxfId="42">
      <calculatedColumnFormula>IF(_xlfn.XLOOKUP(Dico2[[#This Row],[Nom du champ]],[1]!ARannulationPB[Donnée],[1]!ARannulationPB[Donnée],"",0,1)="","","X")</calculatedColumnFormula>
      <totalsRowFormula>COUNTIF(Dico2[AR_Annulation_PB],"X")</totalsRowFormula>
    </tableColumn>
    <tableColumn id="10" xr3:uid="{BC00CDDF-905B-4718-ACE3-B8235B6F61A7}" name="Cmd_extU_PM" totalsRowFunction="custom" dataDxfId="41" totalsRowDxfId="40">
      <calculatedColumnFormula>IF(_xlfn.XLOOKUP(Dico2[[#This Row],[Nom du champ]],[1]!CmdExtU[Donnée],[1]!CmdExtU[Donnée],"",0,1)="","","X")</calculatedColumnFormula>
      <totalsRowFormula>COUNTIF(Dico2[Cmd_extU_PM],"X")</totalsRowFormula>
    </tableColumn>
    <tableColumn id="11" xr3:uid="{E98F795F-1213-4138-979E-713FD11AA22D}" name="AR_Cmd_ExtU_PM" totalsRowFunction="custom" dataDxfId="39" totalsRowDxfId="38">
      <calculatedColumnFormula>IF(_xlfn.XLOOKUP(Dico2[[#This Row],[Nom du champ]],[1]!ARCmdExtU[Donnée],[1]!ARCmdExtU[Donnée],"",0,1)="","","X")</calculatedColumnFormula>
      <totalsRowFormula>COUNTIF(Dico2[AR_Cmd_ExtU_PM],"X")</totalsRowFormula>
    </tableColumn>
    <tableColumn id="27" xr3:uid="{0F739AE4-E69D-4D99-BC63-76888ABD8064}" name="CR_Cmd_ExtU_PM" totalsRowFunction="custom" dataDxfId="37" totalsRowDxfId="36" dataCellStyle="Normal 12">
      <calculatedColumnFormula>IF(_xlfn.XLOOKUP(Dico2[[#This Row],[Nom du champ]],[1]!CRCmdExtU[Donnée],[1]!CRCmdExtU[Donnée],"",0,1)="","","X")</calculatedColumnFormula>
      <totalsRowFormula>COUNTIF(Dico2[CR_Cmd_ExtU_PM],"X")</totalsRowFormula>
    </tableColumn>
    <tableColumn id="12" xr3:uid="{C6F32711-B0F7-4400-AC63-A7E8CFC050FA}" name="CR_MAD_PM" totalsRowFunction="custom" dataDxfId="35" totalsRowDxfId="34">
      <calculatedColumnFormula>IF(_xlfn.XLOOKUP(Dico2[[#This Row],[Nom du champ]],[1]!CRMad[Donnée],[1]!CRMad[Donnée],"",0,1)="","","X")</calculatedColumnFormula>
      <totalsRowFormula>COUNTIF(Dico2[CR_MAD_PM],"X")</totalsRowFormula>
    </tableColumn>
    <tableColumn id="13" xr3:uid="{1AC3C9C4-A7C6-478E-8383-745A830BD25F}" name="DeltaIPE" totalsRowFunction="custom" dataDxfId="33" totalsRowDxfId="32">
      <calculatedColumnFormula>IF(_xlfn.XLOOKUP(Dico2[[#This Row],[Nom du champ]],[1]!DeltaIPE[Donnée],[1]!DeltaIPE[Donnée],"",0,1)="","","X")</calculatedColumnFormula>
      <totalsRowFormula>COUNTIF(Dico2[DeltaIPE],"X")</totalsRowFormula>
    </tableColumn>
    <tableColumn id="14" xr3:uid="{DCF37E90-4E91-47C5-AEEB-2E12F4292638}" name="HistoIPE" totalsRowFunction="custom" dataDxfId="31" totalsRowDxfId="30">
      <calculatedColumnFormula>IF(_xlfn.XLOOKUP(Dico2[[#This Row],[Nom du champ]],[1]!HistoIPE[Donnée],[1]!HistoIPE[Donnée],"",0,1)="","","X")</calculatedColumnFormula>
      <totalsRowFormula>COUNTIF(Dico2[HistoIPE],"X")</totalsRowFormula>
    </tableColumn>
    <tableColumn id="15" xr3:uid="{E94D494A-D867-4C59-9021-41E5E7C90AE5}" name="CPN" totalsRowFunction="custom" dataDxfId="29" totalsRowDxfId="28">
      <calculatedColumnFormula>IF(_xlfn.XLOOKUP(Dico2[[#This Row],[Nom du champ]],[1]!CPN[Donnée],[1]!CPN[Donnée],"",0,1)="","","X")</calculatedColumnFormula>
      <totalsRowFormula>COUNTIF(Dico2[CPN],"X")</totalsRowFormula>
    </tableColumn>
    <tableColumn id="16" xr3:uid="{974D18AE-9945-4879-9F27-5FDE874A97E5}" name="DeltaCPN" totalsRowFunction="custom" dataDxfId="27" totalsRowDxfId="26">
      <calculatedColumnFormula>IF(_xlfn.XLOOKUP(Dico2[[#This Row],[Nom du champ]],[1]!DeltaCPN[Donnée],[1]!DeltaCPN[Donnée],"",0,1)="","","X")</calculatedColumnFormula>
      <totalsRowFormula>COUNTIF(Dico2[DeltaCPN],"X")</totalsRowFormula>
    </tableColumn>
    <tableColumn id="17" xr3:uid="{90470C30-2639-4881-8C20-C921FC27EB10}" name="HistoCPN" totalsRowFunction="custom" dataDxfId="25" totalsRowDxfId="24">
      <calculatedColumnFormula>IF(_xlfn.XLOOKUP(Dico2[[#This Row],[Nom du champ]],[1]!HistoCPN[Donnée],[1]!HistoCPN[Donnée],"",0,1)="","","X")</calculatedColumnFormula>
      <totalsRowFormula>COUNTIF(Dico2[HistoCPN],"X")</totalsRowFormula>
    </tableColumn>
    <tableColumn id="18" xr3:uid="{28290BD7-D146-403F-AD6B-59B756B49B7C}" name="Cmd_Info_Pm" totalsRowFunction="custom" dataDxfId="23" totalsRowDxfId="22">
      <calculatedColumnFormula>IF(_xlfn.XLOOKUP(Dico2[[#This Row],[Nom du champ]],[1]!CmdinfoPM[Donnée],[1]!CmdinfoPM[Donnée],"",0,1)="","","X")</calculatedColumnFormula>
      <totalsRowFormula>COUNTIF(Dico2[Cmd_Info_Pm],"X")</totalsRowFormula>
    </tableColumn>
    <tableColumn id="19" xr3:uid="{E5965770-B774-4027-8B16-82CF6F2F53C9}" name="AR_Cmd_Info_Pm" totalsRowFunction="custom" dataDxfId="21" totalsRowDxfId="20">
      <calculatedColumnFormula>IF(_xlfn.XLOOKUP(Dico2[[#This Row],[Nom du champ]],[1]!ARCmdInfoPM[Donnée],[1]!ARCmdInfoPM[Donnée],"",0,1)="","","X")</calculatedColumnFormula>
      <totalsRowFormula>COUNTIF(Dico2[AR_Cmd_Info_Pm],"X")</totalsRowFormula>
    </tableColumn>
    <tableColumn id="20" xr3:uid="{4CE1096F-BED4-4F68-86C8-DDFAADE01CCC}" name="AR_MAD_PM" totalsRowFunction="custom" dataDxfId="19" totalsRowDxfId="18">
      <calculatedColumnFormula>IF(_xlfn.XLOOKUP(Dico2[[#This Row],[Nom du champ]],[1]!ARMad[Donnée],[1]!ARMad[Donnée],"",0,1)="","","X")</calculatedColumnFormula>
      <totalsRowFormula>COUNTIF(Dico2[AR_MAD_PM],"X")</totalsRowFormula>
    </tableColumn>
    <tableColumn id="21" xr3:uid="{048567DB-AB0D-4006-9F8C-6078897A21B3}" name="Notif_Interv_Prev" totalsRowFunction="custom" dataDxfId="17" totalsRowDxfId="16">
      <calculatedColumnFormula>IF(_xlfn.XLOOKUP(Dico2[[#This Row],[Nom du champ]],[1]!NotifPrev[Donnée],[1]!NotifPrev[Donnée],"",0,1)="","","X")</calculatedColumnFormula>
      <totalsRowFormula>COUNTIF(Dico2[Notif_Interv_Prev],"X")</totalsRowFormula>
    </tableColumn>
    <tableColumn id="22" xr3:uid="{98A7F8A6-B442-4790-9BE9-E8C6996F4FAE}" name="CR_InfoSyndic" totalsRowFunction="custom" dataDxfId="15" totalsRowDxfId="14">
      <calculatedColumnFormula>IF(_xlfn.XLOOKUP(Dico2[[#This Row],[Nom du champ]],[1]!CRInfoSyndic[Donnée],[1]!CRInfoSyndic[Donnée],"",0,1)="","","X")</calculatedColumnFormula>
      <totalsRowFormula>COUNTIF(Dico2[CR_InfoSyndic],"X")</totalsRowFormula>
    </tableColumn>
    <tableColumn id="23" xr3:uid="{A5080D50-1C39-473D-9D74-986B3B064C8A}" name="Notif_Adduction" totalsRowFunction="custom" dataDxfId="13" totalsRowDxfId="12">
      <calculatedColumnFormula>IF(_xlfn.XLOOKUP(Dico2[[#This Row],[Nom du champ]],[1]!Addu[Donnée],[1]!Addu[Donnée],"",0,1)="","","X")</calculatedColumnFormula>
      <totalsRowFormula>COUNTIF(Dico2[Notif_Adduction],"X")</totalsRowFormula>
    </tableColumn>
    <tableColumn id="24" xr3:uid="{E674DB6C-E5E5-4179-A375-F55A77291807}" name="CR_NotifAdduction" totalsRowFunction="custom" dataDxfId="11" totalsRowDxfId="10">
      <calculatedColumnFormula>IF(_xlfn.XLOOKUP(Dico2[[#This Row],[Nom du champ]],[1]!CRAddu[Donnée],[1]!CRAddu[Donnée],"",0,1)="","","X")</calculatedColumnFormula>
      <totalsRowFormula>COUNTIF(Dico2[CR_NotifAdduction],"X")</totalsRowFormula>
    </tableColumn>
    <tableColumn id="25" xr3:uid="{BA3253D3-E8B0-4A34-AC11-3593F73339D7}" name="Cmd_AnnRes_Pm" totalsRowFunction="custom" dataDxfId="9" totalsRowDxfId="8">
      <calculatedColumnFormula>IF(_xlfn.XLOOKUP(Dico2[[#This Row],[Nom du champ]],[1]!CmdAnn[Donnée],[1]!CmdAnn[Donnée],"",0,1)="","","X")</calculatedColumnFormula>
      <totalsRowFormula>COUNTIF(Dico2[Cmd_AnnRes_Pm],"X")</totalsRowFormula>
    </tableColumn>
    <tableColumn id="26" xr3:uid="{7A98B40F-B9DA-4F7C-945A-A39A3A427554}" name="CR_Annulation_Pm" totalsRowFunction="custom" dataDxfId="7" totalsRowDxfId="6">
      <calculatedColumnFormula>IF(_xlfn.XLOOKUP(Dico2[[#This Row],[Nom du champ]],[1]!CRAnnu[Donnée],[1]!CRAnnu[Donnée],"",0,1)="","","X")</calculatedColumnFormula>
      <totalsRowFormula>COUNTIF(Dico2[CR_Annulation_Pm],"X")</totalsRowFormula>
    </tableColumn>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dimension ref="A1:D36"/>
  <sheetViews>
    <sheetView workbookViewId="0">
      <selection activeCell="A5" sqref="A5"/>
    </sheetView>
  </sheetViews>
  <sheetFormatPr baseColWidth="10" defaultRowHeight="12.6"/>
  <cols>
    <col min="1" max="1" width="26.6328125" bestFit="1" customWidth="1"/>
    <col min="2" max="2" width="7.08984375" customWidth="1"/>
    <col min="3" max="3" width="65.90625" bestFit="1" customWidth="1"/>
    <col min="4" max="4" width="23.90625" bestFit="1" customWidth="1"/>
  </cols>
  <sheetData>
    <row r="1" spans="1:4">
      <c r="A1" s="14" t="s">
        <v>115</v>
      </c>
    </row>
    <row r="2" spans="1:4">
      <c r="B2" t="s">
        <v>64</v>
      </c>
      <c r="C2" t="s">
        <v>87</v>
      </c>
    </row>
    <row r="3" spans="1:4">
      <c r="B3" t="s">
        <v>65</v>
      </c>
      <c r="C3" t="s">
        <v>66</v>
      </c>
    </row>
    <row r="4" spans="1:4">
      <c r="B4" t="s">
        <v>57</v>
      </c>
      <c r="C4" t="s">
        <v>114</v>
      </c>
    </row>
    <row r="5" spans="1:4">
      <c r="B5" t="s">
        <v>54</v>
      </c>
      <c r="C5" t="s">
        <v>61</v>
      </c>
    </row>
    <row r="6" spans="1:4">
      <c r="B6" t="s">
        <v>39</v>
      </c>
      <c r="C6" t="s">
        <v>60</v>
      </c>
    </row>
    <row r="7" spans="1:4">
      <c r="B7" t="s">
        <v>45</v>
      </c>
      <c r="C7" t="s">
        <v>59</v>
      </c>
    </row>
    <row r="8" spans="1:4">
      <c r="B8" t="s">
        <v>43</v>
      </c>
      <c r="C8" t="s">
        <v>58</v>
      </c>
    </row>
    <row r="11" spans="1:4">
      <c r="A11" s="14" t="s">
        <v>117</v>
      </c>
      <c r="C11" s="14" t="s">
        <v>118</v>
      </c>
    </row>
    <row r="12" spans="1:4">
      <c r="A12" t="s">
        <v>64</v>
      </c>
      <c r="B12" t="s">
        <v>123</v>
      </c>
      <c r="C12" t="s">
        <v>88</v>
      </c>
      <c r="D12" t="s">
        <v>128</v>
      </c>
    </row>
    <row r="13" spans="1:4">
      <c r="A13" t="s">
        <v>89</v>
      </c>
      <c r="B13" t="s">
        <v>123</v>
      </c>
      <c r="C13" t="s">
        <v>126</v>
      </c>
      <c r="D13" t="s">
        <v>129</v>
      </c>
    </row>
    <row r="14" spans="1:4">
      <c r="A14" t="s">
        <v>90</v>
      </c>
      <c r="B14" t="s">
        <v>124</v>
      </c>
      <c r="C14" t="s">
        <v>91</v>
      </c>
    </row>
    <row r="15" spans="1:4">
      <c r="A15" t="s">
        <v>92</v>
      </c>
      <c r="B15" t="s">
        <v>123</v>
      </c>
      <c r="C15" t="s">
        <v>93</v>
      </c>
    </row>
    <row r="16" spans="1:4">
      <c r="A16" t="s">
        <v>94</v>
      </c>
      <c r="B16" t="s">
        <v>123</v>
      </c>
      <c r="C16" t="s">
        <v>95</v>
      </c>
    </row>
    <row r="17" spans="1:3">
      <c r="A17" t="s">
        <v>96</v>
      </c>
      <c r="B17" t="s">
        <v>124</v>
      </c>
      <c r="C17" t="s">
        <v>97</v>
      </c>
    </row>
    <row r="18" spans="1:3">
      <c r="A18" t="s">
        <v>131</v>
      </c>
      <c r="B18" t="s">
        <v>123</v>
      </c>
      <c r="C18" t="s">
        <v>132</v>
      </c>
    </row>
    <row r="19" spans="1:3">
      <c r="A19" t="s">
        <v>98</v>
      </c>
      <c r="B19" t="s">
        <v>124</v>
      </c>
      <c r="C19" t="s">
        <v>99</v>
      </c>
    </row>
    <row r="20" spans="1:3">
      <c r="A20" t="s">
        <v>100</v>
      </c>
      <c r="B20" t="s">
        <v>124</v>
      </c>
      <c r="C20" t="s">
        <v>108</v>
      </c>
    </row>
    <row r="21" spans="1:3">
      <c r="A21" t="s">
        <v>101</v>
      </c>
      <c r="B21" t="s">
        <v>123</v>
      </c>
      <c r="C21" t="s">
        <v>109</v>
      </c>
    </row>
    <row r="22" spans="1:3">
      <c r="A22" t="s">
        <v>102</v>
      </c>
      <c r="B22" t="s">
        <v>124</v>
      </c>
      <c r="C22" s="15" t="s">
        <v>119</v>
      </c>
    </row>
    <row r="23" spans="1:3">
      <c r="A23" t="s">
        <v>103</v>
      </c>
      <c r="B23" t="s">
        <v>123</v>
      </c>
      <c r="C23" s="15" t="s">
        <v>119</v>
      </c>
    </row>
    <row r="24" spans="1:3">
      <c r="A24" t="s">
        <v>104</v>
      </c>
      <c r="B24" t="s">
        <v>124</v>
      </c>
      <c r="C24" t="s">
        <v>110</v>
      </c>
    </row>
    <row r="25" spans="1:3">
      <c r="A25" t="s">
        <v>105</v>
      </c>
      <c r="B25" t="s">
        <v>123</v>
      </c>
      <c r="C25" t="s">
        <v>112</v>
      </c>
    </row>
    <row r="26" spans="1:3">
      <c r="A26" t="s">
        <v>106</v>
      </c>
      <c r="B26" t="s">
        <v>123</v>
      </c>
      <c r="C26" t="s">
        <v>111</v>
      </c>
    </row>
    <row r="27" spans="1:3">
      <c r="A27" t="s">
        <v>121</v>
      </c>
      <c r="B27" t="s">
        <v>123</v>
      </c>
      <c r="C27" t="s">
        <v>122</v>
      </c>
    </row>
    <row r="28" spans="1:3">
      <c r="A28" t="s">
        <v>107</v>
      </c>
      <c r="B28" t="s">
        <v>123</v>
      </c>
      <c r="C28" t="s">
        <v>113</v>
      </c>
    </row>
    <row r="31" spans="1:3" ht="13.2" thickBot="1">
      <c r="A31" s="14" t="s">
        <v>116</v>
      </c>
    </row>
    <row r="32" spans="1:3" ht="13.2" thickBot="1">
      <c r="A32" s="3" t="s">
        <v>56</v>
      </c>
      <c r="B32" s="1"/>
      <c r="C32" s="1" t="s">
        <v>62</v>
      </c>
    </row>
    <row r="33" spans="1:3" ht="13.2" thickBot="1">
      <c r="A33" s="2" t="s">
        <v>55</v>
      </c>
      <c r="B33" s="1"/>
      <c r="C33" s="1" t="s">
        <v>63</v>
      </c>
    </row>
    <row r="35" spans="1:3">
      <c r="A35" s="277" t="s">
        <v>125</v>
      </c>
      <c r="B35" s="277"/>
      <c r="C35" s="277"/>
    </row>
    <row r="36" spans="1:3">
      <c r="A36" s="277"/>
      <c r="B36" s="277"/>
      <c r="C36" s="277"/>
    </row>
  </sheetData>
  <mergeCells count="1">
    <mergeCell ref="A35:C36"/>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4"/>
  <sheetViews>
    <sheetView workbookViewId="0">
      <selection activeCell="B3" sqref="B3"/>
    </sheetView>
  </sheetViews>
  <sheetFormatPr baseColWidth="10" defaultRowHeight="12.6"/>
  <cols>
    <col min="1" max="3" width="25.6328125" style="154" customWidth="1"/>
    <col min="4" max="4" width="48.26953125" style="154" customWidth="1"/>
    <col min="5" max="16384" width="10.90625" style="154"/>
  </cols>
  <sheetData>
    <row r="1" spans="1:4" ht="13.2">
      <c r="A1" s="155" t="s">
        <v>51</v>
      </c>
      <c r="B1" s="155" t="s">
        <v>50</v>
      </c>
      <c r="C1" s="155" t="s">
        <v>52</v>
      </c>
      <c r="D1" s="140" t="s">
        <v>567</v>
      </c>
    </row>
    <row r="2" spans="1:4" ht="39.6">
      <c r="A2" s="156" t="s">
        <v>571</v>
      </c>
      <c r="B2" s="157" t="s">
        <v>363</v>
      </c>
      <c r="C2" s="158" t="s">
        <v>584</v>
      </c>
      <c r="D2" s="157" t="s">
        <v>603</v>
      </c>
    </row>
    <row r="3" spans="1:4" ht="39.6">
      <c r="A3" s="156" t="s">
        <v>582</v>
      </c>
      <c r="B3" s="157" t="s">
        <v>363</v>
      </c>
      <c r="C3" s="158" t="s">
        <v>39</v>
      </c>
      <c r="D3" s="157" t="s">
        <v>602</v>
      </c>
    </row>
    <row r="4" spans="1:4" ht="26.4">
      <c r="A4" s="156" t="s">
        <v>598</v>
      </c>
      <c r="B4" s="157" t="s">
        <v>674</v>
      </c>
      <c r="C4" s="158" t="s">
        <v>39</v>
      </c>
      <c r="D4" s="159"/>
    </row>
    <row r="5" spans="1:4" ht="13.2">
      <c r="A5" s="156" t="s">
        <v>599</v>
      </c>
      <c r="B5" s="157" t="s">
        <v>587</v>
      </c>
      <c r="C5" s="158" t="s">
        <v>39</v>
      </c>
      <c r="D5" s="159"/>
    </row>
    <row r="6" spans="1:4" ht="26.4">
      <c r="A6" s="160" t="s">
        <v>600</v>
      </c>
      <c r="B6" s="157" t="s">
        <v>574</v>
      </c>
      <c r="C6" s="161" t="s">
        <v>601</v>
      </c>
      <c r="D6" s="160"/>
    </row>
    <row r="7" spans="1:4" ht="13.2">
      <c r="A7" s="147"/>
      <c r="B7" s="146"/>
      <c r="C7" s="146"/>
      <c r="D7" s="147"/>
    </row>
    <row r="8" spans="1:4" ht="13.2">
      <c r="A8" s="147"/>
      <c r="B8" s="146"/>
      <c r="C8" s="146"/>
      <c r="D8" s="147"/>
    </row>
    <row r="9" spans="1:4" ht="13.2">
      <c r="A9" s="147"/>
      <c r="B9" s="146"/>
      <c r="C9" s="146"/>
      <c r="D9" s="147"/>
    </row>
    <row r="10" spans="1:4" ht="13.2">
      <c r="A10" s="162" t="s">
        <v>570</v>
      </c>
      <c r="B10" s="146"/>
      <c r="C10" s="146"/>
      <c r="D10" s="147"/>
    </row>
    <row r="11" spans="1:4" ht="13.2">
      <c r="A11" s="147"/>
      <c r="B11" s="146"/>
      <c r="C11" s="146"/>
      <c r="D11" s="147"/>
    </row>
    <row r="12" spans="1:4" ht="13.2">
      <c r="A12" s="147"/>
      <c r="B12" s="146"/>
      <c r="C12" s="146"/>
      <c r="D12" s="147"/>
    </row>
    <row r="14" spans="1:4">
      <c r="A14" s="37" t="s">
        <v>596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8E2C-C379-49C9-AF84-31C2BC029AAB}">
  <dimension ref="A1:C15"/>
  <sheetViews>
    <sheetView workbookViewId="0">
      <selection activeCell="A10" sqref="A10"/>
    </sheetView>
  </sheetViews>
  <sheetFormatPr baseColWidth="10" defaultColWidth="11" defaultRowHeight="12.6"/>
  <cols>
    <col min="1" max="1" width="34.7265625" style="203" customWidth="1"/>
    <col min="2" max="2" width="36.36328125" style="203" customWidth="1"/>
    <col min="3" max="3" width="19.6328125" style="207" bestFit="1" customWidth="1"/>
    <col min="4" max="16384" width="11" style="203"/>
  </cols>
  <sheetData>
    <row r="1" spans="1:3">
      <c r="A1" s="246" t="s">
        <v>51</v>
      </c>
      <c r="B1" s="246" t="s">
        <v>50</v>
      </c>
      <c r="C1" s="246" t="s">
        <v>52</v>
      </c>
    </row>
    <row r="2" spans="1:3" s="204" customFormat="1">
      <c r="A2" s="247" t="s">
        <v>177</v>
      </c>
      <c r="B2" s="248" t="s">
        <v>363</v>
      </c>
      <c r="C2" s="249" t="s">
        <v>39</v>
      </c>
    </row>
    <row r="3" spans="1:3" s="204" customFormat="1">
      <c r="A3" s="247" t="s">
        <v>190</v>
      </c>
      <c r="B3" s="248" t="s">
        <v>575</v>
      </c>
      <c r="C3" s="249" t="s">
        <v>39</v>
      </c>
    </row>
    <row r="4" spans="1:3" s="204" customFormat="1">
      <c r="A4" s="247" t="s">
        <v>764</v>
      </c>
      <c r="B4" s="247" t="s">
        <v>49</v>
      </c>
      <c r="C4" s="249" t="s">
        <v>39</v>
      </c>
    </row>
    <row r="5" spans="1:3" s="204" customFormat="1">
      <c r="A5" s="247" t="s">
        <v>758</v>
      </c>
      <c r="B5" s="248" t="s">
        <v>363</v>
      </c>
      <c r="C5" s="249" t="s">
        <v>39</v>
      </c>
    </row>
    <row r="6" spans="1:3" s="154" customFormat="1">
      <c r="A6" s="250" t="s">
        <v>762</v>
      </c>
      <c r="B6" s="247" t="s">
        <v>130</v>
      </c>
      <c r="C6" s="251" t="s">
        <v>39</v>
      </c>
    </row>
    <row r="9" spans="1:3">
      <c r="A9" s="252" t="s">
        <v>143</v>
      </c>
      <c r="B9" s="206"/>
      <c r="C9" s="206"/>
    </row>
    <row r="10" spans="1:3">
      <c r="A10" s="253" t="s">
        <v>875</v>
      </c>
      <c r="B10" s="206"/>
      <c r="C10" s="206"/>
    </row>
    <row r="11" spans="1:3">
      <c r="A11" s="204"/>
      <c r="B11" s="206"/>
      <c r="C11" s="206"/>
    </row>
    <row r="12" spans="1:3">
      <c r="A12" s="204"/>
      <c r="B12" s="206"/>
      <c r="C12" s="206"/>
    </row>
    <row r="13" spans="1:3">
      <c r="B13" s="206"/>
      <c r="C13" s="206"/>
    </row>
    <row r="15" spans="1:3">
      <c r="B15" s="205" t="s">
        <v>763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D6412-F072-4DC5-BD62-46857E5246AF}">
  <dimension ref="A1:D22"/>
  <sheetViews>
    <sheetView workbookViewId="0">
      <selection activeCell="A13" sqref="A13"/>
    </sheetView>
  </sheetViews>
  <sheetFormatPr baseColWidth="10" defaultColWidth="10" defaultRowHeight="13.2"/>
  <cols>
    <col min="1" max="1" width="35.54296875" style="257" customWidth="1"/>
    <col min="2" max="2" width="53.1796875" style="257" customWidth="1"/>
    <col min="3" max="3" width="38.54296875" style="261" customWidth="1"/>
    <col min="4" max="4" width="27.26953125" style="257" customWidth="1"/>
    <col min="5" max="16384" width="10" style="257"/>
  </cols>
  <sheetData>
    <row r="1" spans="1:4">
      <c r="A1" s="254" t="s">
        <v>51</v>
      </c>
      <c r="B1" s="255" t="s">
        <v>50</v>
      </c>
      <c r="C1" s="255" t="s">
        <v>52</v>
      </c>
      <c r="D1" s="256"/>
    </row>
    <row r="2" spans="1:4">
      <c r="A2" s="258" t="s">
        <v>177</v>
      </c>
      <c r="B2" s="248" t="s">
        <v>363</v>
      </c>
      <c r="C2" s="249" t="s">
        <v>39</v>
      </c>
      <c r="D2" s="256"/>
    </row>
    <row r="3" spans="1:4">
      <c r="A3" s="258" t="s">
        <v>758</v>
      </c>
      <c r="B3" s="248" t="s">
        <v>363</v>
      </c>
      <c r="C3" s="249" t="s">
        <v>39</v>
      </c>
      <c r="D3" s="256"/>
    </row>
    <row r="4" spans="1:4">
      <c r="A4" s="258" t="s">
        <v>759</v>
      </c>
      <c r="B4" s="248" t="s">
        <v>363</v>
      </c>
      <c r="C4" s="249" t="s">
        <v>39</v>
      </c>
      <c r="D4" s="256"/>
    </row>
    <row r="5" spans="1:4">
      <c r="A5" s="258" t="s">
        <v>766</v>
      </c>
      <c r="B5" s="247" t="s">
        <v>49</v>
      </c>
      <c r="C5" s="249" t="s">
        <v>39</v>
      </c>
      <c r="D5" s="256"/>
    </row>
    <row r="6" spans="1:4">
      <c r="A6" s="258" t="s">
        <v>190</v>
      </c>
      <c r="B6" s="248" t="s">
        <v>575</v>
      </c>
      <c r="C6" s="249" t="s">
        <v>39</v>
      </c>
      <c r="D6" s="256"/>
    </row>
    <row r="7" spans="1:4">
      <c r="A7" s="258" t="s">
        <v>767</v>
      </c>
      <c r="B7" s="259" t="s">
        <v>674</v>
      </c>
      <c r="C7" s="249" t="s">
        <v>39</v>
      </c>
      <c r="D7" s="256"/>
    </row>
    <row r="8" spans="1:4">
      <c r="A8" s="258" t="s">
        <v>768</v>
      </c>
      <c r="B8" s="248" t="s">
        <v>782</v>
      </c>
      <c r="C8" s="249" t="s">
        <v>783</v>
      </c>
      <c r="D8" s="256"/>
    </row>
    <row r="9" spans="1:4">
      <c r="A9" s="258" t="s">
        <v>769</v>
      </c>
      <c r="B9" s="248" t="s">
        <v>784</v>
      </c>
      <c r="C9" s="249" t="s">
        <v>783</v>
      </c>
      <c r="D9" s="256"/>
    </row>
    <row r="10" spans="1:4">
      <c r="A10" s="260"/>
      <c r="B10" s="260"/>
      <c r="C10" s="260"/>
      <c r="D10" s="256"/>
    </row>
    <row r="11" spans="1:4">
      <c r="A11" s="260"/>
      <c r="B11" s="260"/>
      <c r="C11" s="260"/>
    </row>
    <row r="12" spans="1:4">
      <c r="A12" s="252" t="s">
        <v>143</v>
      </c>
    </row>
    <row r="13" spans="1:4">
      <c r="A13" s="253" t="s">
        <v>876</v>
      </c>
    </row>
    <row r="15" spans="1:4">
      <c r="A15" s="14" t="s">
        <v>613</v>
      </c>
      <c r="B15" s="262" t="s">
        <v>632</v>
      </c>
      <c r="C15" s="262"/>
    </row>
    <row r="16" spans="1:4">
      <c r="A16" s="164" t="s">
        <v>614</v>
      </c>
      <c r="B16" s="281" t="s">
        <v>615</v>
      </c>
      <c r="C16" s="281"/>
    </row>
    <row r="17" spans="1:3">
      <c r="A17" s="164" t="s">
        <v>616</v>
      </c>
      <c r="B17" s="281" t="s">
        <v>617</v>
      </c>
      <c r="C17" s="281"/>
    </row>
    <row r="18" spans="1:3">
      <c r="A18" s="164" t="s">
        <v>618</v>
      </c>
      <c r="B18" s="281" t="s">
        <v>619</v>
      </c>
      <c r="C18" s="281"/>
    </row>
    <row r="19" spans="1:3">
      <c r="A19" s="164" t="s">
        <v>620</v>
      </c>
      <c r="B19" s="281" t="s">
        <v>621</v>
      </c>
      <c r="C19" s="281"/>
    </row>
    <row r="20" spans="1:3">
      <c r="A20" s="164" t="s">
        <v>622</v>
      </c>
      <c r="B20" s="154" t="s">
        <v>629</v>
      </c>
      <c r="C20" s="263"/>
    </row>
    <row r="21" spans="1:3">
      <c r="A21" s="164" t="s">
        <v>623</v>
      </c>
      <c r="B21" s="154" t="s">
        <v>750</v>
      </c>
      <c r="C21" s="264"/>
    </row>
    <row r="22" spans="1:3">
      <c r="A22" s="164" t="s">
        <v>624</v>
      </c>
      <c r="B22" s="154" t="s">
        <v>751</v>
      </c>
      <c r="C22" s="264"/>
    </row>
  </sheetData>
  <mergeCells count="4">
    <mergeCell ref="B16:C16"/>
    <mergeCell ref="B17:C17"/>
    <mergeCell ref="B18:C18"/>
    <mergeCell ref="B19:C19"/>
  </mergeCells>
  <pageMargins left="0.7" right="0.7" top="0.75" bottom="0.75" header="0.3" footer="0.3"/>
  <ignoredErrors>
    <ignoredError sqref="A16:A22"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27A03-B9ED-4E66-A416-CC6B06B62540}">
  <dimension ref="A1:D26"/>
  <sheetViews>
    <sheetView workbookViewId="0">
      <selection activeCell="A14" sqref="A14"/>
    </sheetView>
  </sheetViews>
  <sheetFormatPr baseColWidth="10" defaultColWidth="10" defaultRowHeight="13.2"/>
  <cols>
    <col min="1" max="1" width="30.08984375" style="257" customWidth="1"/>
    <col min="2" max="2" width="53.08984375" style="257" customWidth="1"/>
    <col min="3" max="3" width="34.6328125" style="261" customWidth="1"/>
    <col min="4" max="4" width="37.81640625" style="257" customWidth="1"/>
    <col min="5" max="16384" width="10" style="257"/>
  </cols>
  <sheetData>
    <row r="1" spans="1:4">
      <c r="A1" s="254" t="s">
        <v>51</v>
      </c>
      <c r="B1" s="255" t="s">
        <v>50</v>
      </c>
      <c r="C1" s="255" t="s">
        <v>52</v>
      </c>
      <c r="D1" s="255" t="s">
        <v>37</v>
      </c>
    </row>
    <row r="2" spans="1:4">
      <c r="A2" s="258" t="s">
        <v>177</v>
      </c>
      <c r="B2" s="248" t="s">
        <v>363</v>
      </c>
      <c r="C2" s="249" t="s">
        <v>39</v>
      </c>
      <c r="D2" s="265"/>
    </row>
    <row r="3" spans="1:4">
      <c r="A3" s="258" t="s">
        <v>758</v>
      </c>
      <c r="B3" s="248" t="s">
        <v>363</v>
      </c>
      <c r="C3" s="249" t="s">
        <v>39</v>
      </c>
      <c r="D3" s="265"/>
    </row>
    <row r="4" spans="1:4">
      <c r="A4" s="258" t="s">
        <v>759</v>
      </c>
      <c r="B4" s="248" t="s">
        <v>363</v>
      </c>
      <c r="C4" s="249" t="s">
        <v>39</v>
      </c>
      <c r="D4" s="265"/>
    </row>
    <row r="5" spans="1:4">
      <c r="A5" s="258" t="s">
        <v>760</v>
      </c>
      <c r="B5" s="247" t="s">
        <v>49</v>
      </c>
      <c r="C5" s="249" t="s">
        <v>39</v>
      </c>
      <c r="D5" s="265"/>
    </row>
    <row r="6" spans="1:4" ht="37.799999999999997">
      <c r="A6" s="258" t="s">
        <v>752</v>
      </c>
      <c r="B6" s="247" t="s">
        <v>789</v>
      </c>
      <c r="C6" s="249" t="s">
        <v>786</v>
      </c>
      <c r="D6" s="266"/>
    </row>
    <row r="7" spans="1:4" ht="37.799999999999997">
      <c r="A7" s="267" t="s">
        <v>787</v>
      </c>
      <c r="B7" s="258" t="s">
        <v>789</v>
      </c>
      <c r="C7" s="268" t="s">
        <v>788</v>
      </c>
      <c r="D7" s="265" t="s">
        <v>795</v>
      </c>
    </row>
    <row r="8" spans="1:4">
      <c r="A8" s="269" t="s">
        <v>190</v>
      </c>
      <c r="B8" s="270" t="s">
        <v>575</v>
      </c>
      <c r="C8" s="249" t="s">
        <v>39</v>
      </c>
      <c r="D8" s="265"/>
    </row>
    <row r="9" spans="1:4">
      <c r="A9" s="258" t="s">
        <v>761</v>
      </c>
      <c r="B9" s="259" t="s">
        <v>674</v>
      </c>
      <c r="C9" s="249" t="s">
        <v>39</v>
      </c>
      <c r="D9" s="265"/>
    </row>
    <row r="10" spans="1:4">
      <c r="A10" s="258" t="s">
        <v>770</v>
      </c>
      <c r="B10" s="248" t="s">
        <v>782</v>
      </c>
      <c r="C10" s="249" t="s">
        <v>785</v>
      </c>
      <c r="D10" s="265"/>
    </row>
    <row r="11" spans="1:4">
      <c r="A11" s="258" t="s">
        <v>765</v>
      </c>
      <c r="B11" s="248" t="s">
        <v>784</v>
      </c>
      <c r="C11" s="249" t="s">
        <v>785</v>
      </c>
      <c r="D11" s="265"/>
    </row>
    <row r="12" spans="1:4">
      <c r="A12" s="260"/>
      <c r="B12" s="260"/>
      <c r="C12" s="260"/>
      <c r="D12" s="256"/>
    </row>
    <row r="13" spans="1:4">
      <c r="A13" s="252" t="s">
        <v>143</v>
      </c>
    </row>
    <row r="14" spans="1:4">
      <c r="A14" s="253" t="s">
        <v>877</v>
      </c>
    </row>
    <row r="16" spans="1:4">
      <c r="A16" s="14" t="s">
        <v>613</v>
      </c>
      <c r="B16" s="262" t="s">
        <v>794</v>
      </c>
    </row>
    <row r="17" spans="1:2">
      <c r="A17" s="271">
        <v>101</v>
      </c>
      <c r="B17" s="272" t="s">
        <v>771</v>
      </c>
    </row>
    <row r="18" spans="1:2">
      <c r="A18" s="271">
        <v>102</v>
      </c>
      <c r="B18" s="272" t="s">
        <v>775</v>
      </c>
    </row>
    <row r="19" spans="1:2">
      <c r="A19" s="271">
        <v>103</v>
      </c>
      <c r="B19" s="272" t="s">
        <v>772</v>
      </c>
    </row>
    <row r="20" spans="1:2">
      <c r="A20" s="271">
        <v>104</v>
      </c>
      <c r="B20" s="272" t="s">
        <v>774</v>
      </c>
    </row>
    <row r="21" spans="1:2">
      <c r="A21" s="271">
        <v>105</v>
      </c>
      <c r="B21" s="272" t="s">
        <v>773</v>
      </c>
    </row>
    <row r="22" spans="1:2">
      <c r="A22" s="271">
        <v>106</v>
      </c>
      <c r="B22" s="272" t="s">
        <v>776</v>
      </c>
    </row>
    <row r="23" spans="1:2">
      <c r="A23" s="271">
        <v>107</v>
      </c>
      <c r="B23" s="272" t="s">
        <v>777</v>
      </c>
    </row>
    <row r="24" spans="1:2">
      <c r="A24" s="271">
        <v>108</v>
      </c>
      <c r="B24" s="272" t="s">
        <v>778</v>
      </c>
    </row>
    <row r="25" spans="1:2">
      <c r="A25" s="271">
        <v>999</v>
      </c>
      <c r="B25" s="272" t="s">
        <v>779</v>
      </c>
    </row>
    <row r="26" spans="1:2">
      <c r="A26" s="261"/>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71"/>
  <sheetViews>
    <sheetView zoomScale="110" zoomScaleNormal="110" workbookViewId="0">
      <pane xSplit="1" ySplit="1" topLeftCell="B2" activePane="bottomRight" state="frozenSplit"/>
      <selection activeCell="D22" sqref="D22"/>
      <selection pane="topRight" activeCell="D22" sqref="D22"/>
      <selection pane="bottomLeft" activeCell="D22" sqref="D22"/>
      <selection pane="bottomRight" activeCell="F7" sqref="F7"/>
    </sheetView>
  </sheetViews>
  <sheetFormatPr baseColWidth="10" defaultColWidth="11" defaultRowHeight="10.199999999999999"/>
  <cols>
    <col min="1" max="1" width="28.36328125" style="101" customWidth="1"/>
    <col min="2" max="2" width="20.26953125" style="30" customWidth="1"/>
    <col min="3" max="3" width="11.08984375" style="30" customWidth="1"/>
    <col min="4" max="4" width="76.36328125" style="30" customWidth="1"/>
    <col min="5" max="16384" width="11" style="36"/>
  </cols>
  <sheetData>
    <row r="1" spans="1:4" s="30" customFormat="1" ht="11.4">
      <c r="A1" s="112" t="s">
        <v>51</v>
      </c>
      <c r="B1" s="29" t="s">
        <v>50</v>
      </c>
      <c r="C1" s="29" t="s">
        <v>52</v>
      </c>
      <c r="D1" s="29" t="s">
        <v>142</v>
      </c>
    </row>
    <row r="2" spans="1:4" ht="20.399999999999999">
      <c r="A2" s="134" t="s">
        <v>47</v>
      </c>
      <c r="B2" s="70" t="s">
        <v>393</v>
      </c>
      <c r="C2" s="69" t="s">
        <v>45</v>
      </c>
      <c r="D2" s="135" t="s">
        <v>704</v>
      </c>
    </row>
    <row r="3" spans="1:4" ht="31.2" customHeight="1">
      <c r="A3" s="95" t="s">
        <v>145</v>
      </c>
      <c r="B3" s="134" t="s">
        <v>38</v>
      </c>
      <c r="C3" s="31" t="s">
        <v>43</v>
      </c>
      <c r="D3" s="135" t="s">
        <v>206</v>
      </c>
    </row>
    <row r="4" spans="1:4" ht="30.6">
      <c r="A4" s="95" t="s">
        <v>165</v>
      </c>
      <c r="B4" s="134" t="s">
        <v>40</v>
      </c>
      <c r="C4" s="69" t="s">
        <v>45</v>
      </c>
      <c r="D4" s="73" t="s">
        <v>705</v>
      </c>
    </row>
    <row r="5" spans="1:4" ht="30.6">
      <c r="A5" s="95" t="s">
        <v>154</v>
      </c>
      <c r="B5" s="134" t="s">
        <v>41</v>
      </c>
      <c r="C5" s="69" t="s">
        <v>45</v>
      </c>
      <c r="D5" s="73" t="s">
        <v>706</v>
      </c>
    </row>
    <row r="6" spans="1:4" ht="30.6">
      <c r="A6" s="95" t="s">
        <v>150</v>
      </c>
      <c r="B6" s="134" t="s">
        <v>42</v>
      </c>
      <c r="C6" s="69" t="s">
        <v>45</v>
      </c>
      <c r="D6" s="73" t="s">
        <v>707</v>
      </c>
    </row>
    <row r="7" spans="1:4" ht="226.5" customHeight="1">
      <c r="A7" s="134" t="s">
        <v>155</v>
      </c>
      <c r="B7" s="134" t="s">
        <v>127</v>
      </c>
      <c r="C7" s="69" t="s">
        <v>45</v>
      </c>
      <c r="D7" s="73" t="s">
        <v>708</v>
      </c>
    </row>
    <row r="8" spans="1:4">
      <c r="A8" s="95" t="s">
        <v>149</v>
      </c>
      <c r="B8" s="134" t="s">
        <v>42</v>
      </c>
      <c r="C8" s="31" t="s">
        <v>43</v>
      </c>
      <c r="D8" s="134" t="s">
        <v>464</v>
      </c>
    </row>
    <row r="9" spans="1:4" ht="30.6">
      <c r="A9" s="95" t="s">
        <v>157</v>
      </c>
      <c r="B9" s="134" t="s">
        <v>42</v>
      </c>
      <c r="C9" s="69" t="s">
        <v>45</v>
      </c>
      <c r="D9" s="70" t="s">
        <v>709</v>
      </c>
    </row>
    <row r="10" spans="1:4" ht="132" customHeight="1">
      <c r="A10" s="95" t="s">
        <v>159</v>
      </c>
      <c r="B10" s="70" t="s">
        <v>395</v>
      </c>
      <c r="C10" s="69" t="s">
        <v>45</v>
      </c>
      <c r="D10" s="70" t="s">
        <v>853</v>
      </c>
    </row>
    <row r="11" spans="1:4" ht="36" customHeight="1">
      <c r="A11" s="95" t="s">
        <v>161</v>
      </c>
      <c r="B11" s="134" t="s">
        <v>48</v>
      </c>
      <c r="C11" s="31" t="s">
        <v>43</v>
      </c>
      <c r="D11" s="134" t="s">
        <v>495</v>
      </c>
    </row>
    <row r="12" spans="1:4" ht="30.6">
      <c r="A12" s="95" t="s">
        <v>170</v>
      </c>
      <c r="B12" s="134" t="s">
        <v>42</v>
      </c>
      <c r="C12" s="31" t="s">
        <v>43</v>
      </c>
      <c r="D12" s="134" t="s">
        <v>220</v>
      </c>
    </row>
    <row r="13" spans="1:4" ht="122.4">
      <c r="A13" s="134" t="s">
        <v>171</v>
      </c>
      <c r="B13" s="134" t="s">
        <v>41</v>
      </c>
      <c r="C13" s="69" t="s">
        <v>45</v>
      </c>
      <c r="D13" s="70" t="s">
        <v>710</v>
      </c>
    </row>
    <row r="14" spans="1:4" ht="173.4">
      <c r="A14" s="134" t="s">
        <v>158</v>
      </c>
      <c r="B14" s="134" t="s">
        <v>280</v>
      </c>
      <c r="C14" s="31" t="s">
        <v>45</v>
      </c>
      <c r="D14" s="134" t="s">
        <v>711</v>
      </c>
    </row>
    <row r="15" spans="1:4" ht="80.25" customHeight="1">
      <c r="A15" s="134" t="s">
        <v>151</v>
      </c>
      <c r="B15" s="134" t="s">
        <v>49</v>
      </c>
      <c r="C15" s="31" t="s">
        <v>45</v>
      </c>
      <c r="D15" s="134" t="s">
        <v>712</v>
      </c>
    </row>
    <row r="16" spans="1:4" ht="94.8" customHeight="1">
      <c r="A16" s="95" t="s">
        <v>174</v>
      </c>
      <c r="B16" s="134" t="s">
        <v>42</v>
      </c>
      <c r="C16" s="31" t="s">
        <v>45</v>
      </c>
      <c r="D16" s="134" t="s">
        <v>713</v>
      </c>
    </row>
    <row r="17" spans="1:4" ht="94.8" customHeight="1">
      <c r="A17" s="95" t="s">
        <v>156</v>
      </c>
      <c r="B17" s="134" t="s">
        <v>41</v>
      </c>
      <c r="C17" s="31" t="s">
        <v>45</v>
      </c>
      <c r="D17" s="134" t="s">
        <v>698</v>
      </c>
    </row>
    <row r="18" spans="1:4" ht="86.4" customHeight="1">
      <c r="A18" s="95" t="s">
        <v>146</v>
      </c>
      <c r="B18" s="134" t="s">
        <v>42</v>
      </c>
      <c r="C18" s="31" t="s">
        <v>45</v>
      </c>
      <c r="D18" s="134" t="s">
        <v>699</v>
      </c>
    </row>
    <row r="19" spans="1:4" ht="78.75" customHeight="1">
      <c r="A19" s="95" t="s">
        <v>147</v>
      </c>
      <c r="B19" s="134" t="s">
        <v>42</v>
      </c>
      <c r="C19" s="31" t="s">
        <v>43</v>
      </c>
      <c r="D19" s="134" t="s">
        <v>468</v>
      </c>
    </row>
    <row r="20" spans="1:4" ht="97.2" customHeight="1">
      <c r="A20" s="95" t="s">
        <v>148</v>
      </c>
      <c r="B20" s="134" t="s">
        <v>42</v>
      </c>
      <c r="C20" s="31" t="s">
        <v>45</v>
      </c>
      <c r="D20" s="134" t="s">
        <v>700</v>
      </c>
    </row>
    <row r="21" spans="1:4" ht="96" customHeight="1">
      <c r="A21" s="95" t="s">
        <v>160</v>
      </c>
      <c r="B21" s="70" t="s">
        <v>395</v>
      </c>
      <c r="C21" s="31" t="s">
        <v>45</v>
      </c>
      <c r="D21" s="134" t="s">
        <v>701</v>
      </c>
    </row>
    <row r="22" spans="1:4" ht="111.6" customHeight="1">
      <c r="A22" s="95" t="s">
        <v>162</v>
      </c>
      <c r="B22" s="134" t="s">
        <v>48</v>
      </c>
      <c r="C22" s="31" t="s">
        <v>43</v>
      </c>
      <c r="D22" s="134" t="s">
        <v>471</v>
      </c>
    </row>
    <row r="23" spans="1:4" s="30" customFormat="1" ht="39.75" customHeight="1">
      <c r="A23" s="82" t="s">
        <v>33</v>
      </c>
      <c r="B23" s="134" t="s">
        <v>127</v>
      </c>
      <c r="C23" s="31" t="s">
        <v>43</v>
      </c>
      <c r="D23" s="134" t="s">
        <v>281</v>
      </c>
    </row>
    <row r="24" spans="1:4" ht="74.25" customHeight="1">
      <c r="A24" s="95" t="s">
        <v>164</v>
      </c>
      <c r="B24" s="134" t="s">
        <v>42</v>
      </c>
      <c r="C24" s="31" t="s">
        <v>43</v>
      </c>
      <c r="D24" s="134" t="s">
        <v>401</v>
      </c>
    </row>
    <row r="25" spans="1:4" ht="38.4" customHeight="1">
      <c r="A25" s="134" t="s">
        <v>152</v>
      </c>
      <c r="B25" s="134" t="s">
        <v>49</v>
      </c>
      <c r="C25" s="31" t="s">
        <v>45</v>
      </c>
      <c r="D25" s="134" t="s">
        <v>714</v>
      </c>
    </row>
    <row r="26" spans="1:4" s="195" customFormat="1" ht="132.6">
      <c r="A26" s="196" t="s">
        <v>195</v>
      </c>
      <c r="B26" s="197" t="s">
        <v>563</v>
      </c>
      <c r="C26" s="198" t="s">
        <v>39</v>
      </c>
      <c r="D26" s="199" t="s">
        <v>565</v>
      </c>
    </row>
    <row r="27" spans="1:4" ht="57" customHeight="1">
      <c r="A27" s="134" t="s">
        <v>177</v>
      </c>
      <c r="B27" s="134" t="s">
        <v>67</v>
      </c>
      <c r="C27" s="31" t="s">
        <v>39</v>
      </c>
      <c r="D27" s="134" t="s">
        <v>496</v>
      </c>
    </row>
    <row r="28" spans="1:4" ht="51">
      <c r="A28" s="82" t="s">
        <v>178</v>
      </c>
      <c r="B28" s="134" t="s">
        <v>280</v>
      </c>
      <c r="C28" s="31" t="s">
        <v>39</v>
      </c>
      <c r="D28" s="134" t="s">
        <v>497</v>
      </c>
    </row>
    <row r="29" spans="1:4" ht="61.2">
      <c r="A29" s="89" t="s">
        <v>179</v>
      </c>
      <c r="B29" s="134" t="s">
        <v>49</v>
      </c>
      <c r="C29" s="31" t="s">
        <v>39</v>
      </c>
      <c r="D29" s="134" t="s">
        <v>202</v>
      </c>
    </row>
    <row r="30" spans="1:4" ht="132.6">
      <c r="A30" s="82" t="s">
        <v>282</v>
      </c>
      <c r="B30" s="134" t="s">
        <v>42</v>
      </c>
      <c r="C30" s="31" t="s">
        <v>39</v>
      </c>
      <c r="D30" s="134" t="s">
        <v>219</v>
      </c>
    </row>
    <row r="31" spans="1:4" ht="20.399999999999999">
      <c r="A31" s="82" t="s">
        <v>30</v>
      </c>
      <c r="B31" s="134" t="s">
        <v>42</v>
      </c>
      <c r="C31" s="31" t="s">
        <v>43</v>
      </c>
      <c r="D31" s="134" t="s">
        <v>207</v>
      </c>
    </row>
    <row r="32" spans="1:4" ht="61.2">
      <c r="A32" s="134" t="s">
        <v>180</v>
      </c>
      <c r="B32" s="134" t="s">
        <v>130</v>
      </c>
      <c r="C32" s="31" t="s">
        <v>39</v>
      </c>
      <c r="D32" s="134" t="s">
        <v>498</v>
      </c>
    </row>
    <row r="33" spans="1:4" ht="71.400000000000006">
      <c r="A33" s="95" t="s">
        <v>181</v>
      </c>
      <c r="B33" s="134" t="s">
        <v>38</v>
      </c>
      <c r="C33" s="31" t="s">
        <v>43</v>
      </c>
      <c r="D33" s="134" t="s">
        <v>409</v>
      </c>
    </row>
    <row r="34" spans="1:4" ht="20.399999999999999">
      <c r="A34" s="95" t="s">
        <v>182</v>
      </c>
      <c r="B34" s="134" t="s">
        <v>40</v>
      </c>
      <c r="C34" s="31" t="s">
        <v>39</v>
      </c>
      <c r="D34" s="134" t="s">
        <v>283</v>
      </c>
    </row>
    <row r="35" spans="1:4" ht="20.399999999999999">
      <c r="A35" s="95" t="s">
        <v>183</v>
      </c>
      <c r="B35" s="134" t="s">
        <v>41</v>
      </c>
      <c r="C35" s="31" t="s">
        <v>39</v>
      </c>
      <c r="D35" s="134" t="s">
        <v>226</v>
      </c>
    </row>
    <row r="36" spans="1:4" ht="20.399999999999999">
      <c r="A36" s="95" t="s">
        <v>184</v>
      </c>
      <c r="B36" s="134" t="s">
        <v>42</v>
      </c>
      <c r="C36" s="31" t="s">
        <v>39</v>
      </c>
      <c r="D36" s="134" t="s">
        <v>227</v>
      </c>
    </row>
    <row r="37" spans="1:4">
      <c r="A37" s="95" t="s">
        <v>185</v>
      </c>
      <c r="B37" s="134" t="s">
        <v>42</v>
      </c>
      <c r="C37" s="31" t="s">
        <v>43</v>
      </c>
      <c r="D37" s="134" t="s">
        <v>403</v>
      </c>
    </row>
    <row r="38" spans="1:4">
      <c r="A38" s="95" t="s">
        <v>186</v>
      </c>
      <c r="B38" s="134" t="s">
        <v>42</v>
      </c>
      <c r="C38" s="31" t="s">
        <v>43</v>
      </c>
      <c r="D38" s="134" t="s">
        <v>478</v>
      </c>
    </row>
    <row r="39" spans="1:4" ht="84" customHeight="1">
      <c r="A39" s="95" t="s">
        <v>187</v>
      </c>
      <c r="B39" s="134" t="s">
        <v>42</v>
      </c>
      <c r="C39" s="31" t="s">
        <v>39</v>
      </c>
      <c r="D39" s="134" t="s">
        <v>499</v>
      </c>
    </row>
    <row r="40" spans="1:4" ht="126.75" customHeight="1">
      <c r="A40" s="95" t="s">
        <v>188</v>
      </c>
      <c r="B40" s="70" t="s">
        <v>395</v>
      </c>
      <c r="C40" s="31" t="s">
        <v>39</v>
      </c>
      <c r="D40" s="134" t="s">
        <v>500</v>
      </c>
    </row>
    <row r="41" spans="1:4" ht="20.399999999999999">
      <c r="A41" s="95" t="s">
        <v>189</v>
      </c>
      <c r="B41" s="134" t="s">
        <v>46</v>
      </c>
      <c r="C41" s="31" t="s">
        <v>43</v>
      </c>
      <c r="D41" s="134" t="s">
        <v>198</v>
      </c>
    </row>
    <row r="42" spans="1:4">
      <c r="A42" s="89" t="s">
        <v>172</v>
      </c>
      <c r="B42" s="134" t="s">
        <v>42</v>
      </c>
      <c r="C42" s="31" t="s">
        <v>43</v>
      </c>
      <c r="D42" s="134" t="s">
        <v>208</v>
      </c>
    </row>
    <row r="43" spans="1:4" ht="81.599999999999994">
      <c r="A43" s="134" t="s">
        <v>153</v>
      </c>
      <c r="B43" s="134" t="s">
        <v>42</v>
      </c>
      <c r="C43" s="31" t="s">
        <v>39</v>
      </c>
      <c r="D43" s="134" t="s">
        <v>210</v>
      </c>
    </row>
    <row r="44" spans="1:4" ht="81.599999999999994">
      <c r="A44" s="89" t="s">
        <v>163</v>
      </c>
      <c r="B44" s="134" t="s">
        <v>53</v>
      </c>
      <c r="C44" s="31" t="s">
        <v>43</v>
      </c>
      <c r="D44" s="134" t="s">
        <v>211</v>
      </c>
    </row>
    <row r="45" spans="1:4" ht="102">
      <c r="A45" s="82" t="s">
        <v>36</v>
      </c>
      <c r="B45" s="134" t="s">
        <v>41</v>
      </c>
      <c r="C45" s="31" t="s">
        <v>45</v>
      </c>
      <c r="D45" s="134" t="s">
        <v>494</v>
      </c>
    </row>
    <row r="46" spans="1:4" ht="59.4" customHeight="1">
      <c r="A46" s="95" t="s">
        <v>196</v>
      </c>
      <c r="B46" s="134" t="s">
        <v>41</v>
      </c>
      <c r="C46" s="31" t="s">
        <v>43</v>
      </c>
      <c r="D46" s="134" t="s">
        <v>661</v>
      </c>
    </row>
    <row r="47" spans="1:4" s="40" customFormat="1" ht="95.25" customHeight="1">
      <c r="A47" s="135" t="s">
        <v>404</v>
      </c>
      <c r="B47" s="134" t="s">
        <v>49</v>
      </c>
      <c r="C47" s="31" t="s">
        <v>39</v>
      </c>
      <c r="D47" s="134" t="s">
        <v>501</v>
      </c>
    </row>
    <row r="48" spans="1:4" s="40" customFormat="1" ht="51">
      <c r="A48" s="89" t="s">
        <v>410</v>
      </c>
      <c r="B48" s="134" t="s">
        <v>42</v>
      </c>
      <c r="C48" s="31" t="s">
        <v>43</v>
      </c>
      <c r="D48" s="134" t="s">
        <v>854</v>
      </c>
    </row>
    <row r="49" spans="1:4" s="40" customFormat="1" ht="93" customHeight="1">
      <c r="A49" s="82" t="s">
        <v>15</v>
      </c>
      <c r="B49" s="134" t="s">
        <v>130</v>
      </c>
      <c r="C49" s="31" t="s">
        <v>39</v>
      </c>
      <c r="D49" s="134" t="s">
        <v>406</v>
      </c>
    </row>
    <row r="50" spans="1:4" s="40" customFormat="1" ht="40.799999999999997">
      <c r="A50" s="82" t="s">
        <v>22</v>
      </c>
      <c r="B50" s="134" t="s">
        <v>16</v>
      </c>
      <c r="C50" s="31" t="s">
        <v>45</v>
      </c>
      <c r="D50" s="134" t="s">
        <v>715</v>
      </c>
    </row>
    <row r="51" spans="1:4" s="40" customFormat="1" ht="153">
      <c r="A51" s="82" t="s">
        <v>18</v>
      </c>
      <c r="B51" s="79" t="s">
        <v>873</v>
      </c>
      <c r="C51" s="69" t="s">
        <v>39</v>
      </c>
      <c r="D51" s="70" t="s">
        <v>874</v>
      </c>
    </row>
    <row r="52" spans="1:4" s="40" customFormat="1" ht="30.6">
      <c r="A52" s="82" t="s">
        <v>19</v>
      </c>
      <c r="B52" s="134" t="s">
        <v>562</v>
      </c>
      <c r="C52" s="31" t="s">
        <v>39</v>
      </c>
      <c r="D52" s="134" t="s">
        <v>411</v>
      </c>
    </row>
    <row r="53" spans="1:4" s="40" customFormat="1" ht="30.6">
      <c r="A53" s="82" t="s">
        <v>20</v>
      </c>
      <c r="B53" s="134" t="s">
        <v>562</v>
      </c>
      <c r="C53" s="31" t="s">
        <v>39</v>
      </c>
      <c r="D53" s="134" t="s">
        <v>407</v>
      </c>
    </row>
    <row r="54" spans="1:4" s="40" customFormat="1" ht="20.399999999999999">
      <c r="A54" s="82" t="s">
        <v>17</v>
      </c>
      <c r="B54" s="134" t="s">
        <v>562</v>
      </c>
      <c r="C54" s="69" t="s">
        <v>45</v>
      </c>
      <c r="D54" s="134" t="s">
        <v>716</v>
      </c>
    </row>
    <row r="55" spans="1:4" s="40" customFormat="1" ht="20.399999999999999">
      <c r="A55" s="82" t="s">
        <v>21</v>
      </c>
      <c r="B55" s="134" t="s">
        <v>562</v>
      </c>
      <c r="C55" s="69" t="s">
        <v>45</v>
      </c>
      <c r="D55" s="134" t="s">
        <v>717</v>
      </c>
    </row>
    <row r="56" spans="1:4" s="40" customFormat="1" ht="61.2">
      <c r="A56" s="82" t="s">
        <v>27</v>
      </c>
      <c r="B56" s="134" t="s">
        <v>53</v>
      </c>
      <c r="C56" s="31" t="s">
        <v>39</v>
      </c>
      <c r="D56" s="134" t="s">
        <v>200</v>
      </c>
    </row>
    <row r="57" spans="1:4" s="40" customFormat="1" ht="51">
      <c r="A57" s="82" t="s">
        <v>25</v>
      </c>
      <c r="B57" s="134" t="s">
        <v>26</v>
      </c>
      <c r="C57" s="31" t="s">
        <v>39</v>
      </c>
      <c r="D57" s="134" t="s">
        <v>203</v>
      </c>
    </row>
    <row r="58" spans="1:4" s="40" customFormat="1" ht="91.8">
      <c r="A58" s="82" t="s">
        <v>24</v>
      </c>
      <c r="B58" s="134" t="s">
        <v>49</v>
      </c>
      <c r="C58" s="31" t="s">
        <v>39</v>
      </c>
      <c r="D58" s="134" t="s">
        <v>215</v>
      </c>
    </row>
    <row r="59" spans="1:4" s="40" customFormat="1" ht="91.8">
      <c r="A59" s="82" t="s">
        <v>28</v>
      </c>
      <c r="B59" s="134" t="s">
        <v>53</v>
      </c>
      <c r="C59" s="31" t="s">
        <v>45</v>
      </c>
      <c r="D59" s="134" t="s">
        <v>718</v>
      </c>
    </row>
    <row r="60" spans="1:4" s="40" customFormat="1" ht="71.400000000000006">
      <c r="A60" s="82" t="s">
        <v>32</v>
      </c>
      <c r="B60" s="134" t="s">
        <v>130</v>
      </c>
      <c r="C60" s="31" t="s">
        <v>45</v>
      </c>
      <c r="D60" s="134" t="s">
        <v>719</v>
      </c>
    </row>
    <row r="61" spans="1:4" s="78" customFormat="1" ht="81.599999999999994">
      <c r="A61" s="73" t="s">
        <v>375</v>
      </c>
      <c r="B61" s="134" t="s">
        <v>221</v>
      </c>
      <c r="C61" s="68" t="s">
        <v>45</v>
      </c>
      <c r="D61" s="134" t="s">
        <v>720</v>
      </c>
    </row>
    <row r="62" spans="1:4" s="78" customFormat="1" ht="194.25" customHeight="1">
      <c r="A62" s="73" t="s">
        <v>222</v>
      </c>
      <c r="B62" s="76" t="s">
        <v>53</v>
      </c>
      <c r="C62" s="77" t="s">
        <v>43</v>
      </c>
      <c r="D62" s="70" t="s">
        <v>855</v>
      </c>
    </row>
    <row r="63" spans="1:4" s="78" customFormat="1" ht="30.6">
      <c r="A63" s="75" t="s">
        <v>228</v>
      </c>
      <c r="B63" s="70" t="s">
        <v>221</v>
      </c>
      <c r="C63" s="69" t="s">
        <v>43</v>
      </c>
      <c r="D63" s="70" t="s">
        <v>387</v>
      </c>
    </row>
    <row r="64" spans="1:4" s="78" customFormat="1" ht="20.399999999999999">
      <c r="A64" s="75" t="s">
        <v>372</v>
      </c>
      <c r="B64" s="70" t="s">
        <v>53</v>
      </c>
      <c r="C64" s="69" t="s">
        <v>43</v>
      </c>
      <c r="D64" s="135" t="s">
        <v>376</v>
      </c>
    </row>
    <row r="65" spans="1:4" s="81" customFormat="1" ht="30.6">
      <c r="A65" s="70" t="s">
        <v>392</v>
      </c>
      <c r="B65" s="70" t="s">
        <v>486</v>
      </c>
      <c r="C65" s="69" t="s">
        <v>45</v>
      </c>
      <c r="D65" s="70" t="s">
        <v>408</v>
      </c>
    </row>
    <row r="66" spans="1:4" s="33" customFormat="1" ht="20.399999999999999">
      <c r="A66" s="82" t="s">
        <v>383</v>
      </c>
      <c r="B66" s="82" t="s">
        <v>300</v>
      </c>
      <c r="C66" s="83" t="s">
        <v>43</v>
      </c>
      <c r="D66" s="82" t="s">
        <v>386</v>
      </c>
    </row>
    <row r="67" spans="1:4" s="40" customFormat="1">
      <c r="A67" s="82" t="s">
        <v>384</v>
      </c>
      <c r="B67" s="82" t="s">
        <v>300</v>
      </c>
      <c r="C67" s="83" t="s">
        <v>43</v>
      </c>
      <c r="D67" s="82" t="s">
        <v>385</v>
      </c>
    </row>
    <row r="68" spans="1:4" s="40" customFormat="1">
      <c r="A68" s="82" t="s">
        <v>780</v>
      </c>
      <c r="B68" s="82" t="s">
        <v>41</v>
      </c>
      <c r="C68" s="83" t="s">
        <v>43</v>
      </c>
      <c r="D68" s="82" t="s">
        <v>798</v>
      </c>
    </row>
    <row r="69" spans="1:4" s="40" customFormat="1">
      <c r="A69" s="82" t="s">
        <v>380</v>
      </c>
      <c r="B69" s="82" t="s">
        <v>300</v>
      </c>
      <c r="C69" s="83" t="s">
        <v>43</v>
      </c>
      <c r="D69" s="82" t="s">
        <v>382</v>
      </c>
    </row>
    <row r="70" spans="1:4" s="40" customFormat="1">
      <c r="A70" s="92" t="s">
        <v>647</v>
      </c>
      <c r="B70" s="92" t="s">
        <v>53</v>
      </c>
      <c r="C70" s="93" t="s">
        <v>45</v>
      </c>
      <c r="D70" s="75" t="s">
        <v>721</v>
      </c>
    </row>
    <row r="71" spans="1:4" s="33" customFormat="1" ht="61.2">
      <c r="A71" s="95" t="s">
        <v>191</v>
      </c>
      <c r="B71" s="134" t="s">
        <v>42</v>
      </c>
      <c r="C71" s="31" t="s">
        <v>43</v>
      </c>
      <c r="D71" s="134" t="s">
        <v>285</v>
      </c>
    </row>
    <row r="72" spans="1:4" s="33" customFormat="1" ht="61.2">
      <c r="A72" s="95" t="s">
        <v>167</v>
      </c>
      <c r="B72" s="134" t="s">
        <v>42</v>
      </c>
      <c r="C72" s="31" t="s">
        <v>43</v>
      </c>
      <c r="D72" s="134" t="s">
        <v>0</v>
      </c>
    </row>
    <row r="73" spans="1:4" s="33" customFormat="1" ht="40.799999999999997">
      <c r="A73" s="95" t="s">
        <v>168</v>
      </c>
      <c r="B73" s="134" t="s">
        <v>42</v>
      </c>
      <c r="C73" s="31" t="s">
        <v>43</v>
      </c>
      <c r="D73" s="134" t="s">
        <v>1</v>
      </c>
    </row>
    <row r="74" spans="1:4" s="33" customFormat="1" ht="114.75" customHeight="1">
      <c r="A74" s="82" t="s">
        <v>31</v>
      </c>
      <c r="B74" s="134" t="s">
        <v>42</v>
      </c>
      <c r="C74" s="31" t="s">
        <v>45</v>
      </c>
      <c r="D74" s="134" t="s">
        <v>412</v>
      </c>
    </row>
    <row r="75" spans="1:4" s="33" customFormat="1" ht="46.8" customHeight="1">
      <c r="A75" s="95" t="s">
        <v>173</v>
      </c>
      <c r="B75" s="134" t="s">
        <v>42</v>
      </c>
      <c r="C75" s="31" t="s">
        <v>43</v>
      </c>
      <c r="D75" s="134" t="s">
        <v>213</v>
      </c>
    </row>
    <row r="76" spans="1:4" s="33" customFormat="1" ht="53.4" customHeight="1">
      <c r="A76" s="95" t="s">
        <v>175</v>
      </c>
      <c r="B76" s="134" t="s">
        <v>42</v>
      </c>
      <c r="C76" s="31" t="s">
        <v>43</v>
      </c>
      <c r="D76" s="134" t="s">
        <v>212</v>
      </c>
    </row>
    <row r="77" spans="1:4" s="33" customFormat="1" ht="48.6" customHeight="1">
      <c r="A77" s="95" t="s">
        <v>166</v>
      </c>
      <c r="B77" s="134" t="s">
        <v>42</v>
      </c>
      <c r="C77" s="31" t="s">
        <v>43</v>
      </c>
      <c r="D77" s="134" t="s">
        <v>2</v>
      </c>
    </row>
    <row r="78" spans="1:4" s="33" customFormat="1" ht="66" customHeight="1">
      <c r="A78" s="95" t="s">
        <v>192</v>
      </c>
      <c r="B78" s="134" t="s">
        <v>42</v>
      </c>
      <c r="C78" s="31" t="s">
        <v>43</v>
      </c>
      <c r="D78" s="134" t="s">
        <v>3</v>
      </c>
    </row>
    <row r="79" spans="1:4" s="33" customFormat="1" ht="60.6" customHeight="1">
      <c r="A79" s="95" t="s">
        <v>169</v>
      </c>
      <c r="B79" s="134" t="s">
        <v>197</v>
      </c>
      <c r="C79" s="31" t="s">
        <v>45</v>
      </c>
      <c r="D79" s="134" t="s">
        <v>214</v>
      </c>
    </row>
    <row r="80" spans="1:4" s="40" customFormat="1" ht="62.4" customHeight="1">
      <c r="A80" s="95" t="s">
        <v>176</v>
      </c>
      <c r="B80" s="134" t="s">
        <v>42</v>
      </c>
      <c r="C80" s="31" t="s">
        <v>43</v>
      </c>
      <c r="D80" s="134" t="s">
        <v>286</v>
      </c>
    </row>
    <row r="81" spans="1:4" s="40" customFormat="1" ht="81.599999999999994">
      <c r="A81" s="134" t="s">
        <v>262</v>
      </c>
      <c r="B81" s="134" t="s">
        <v>42</v>
      </c>
      <c r="C81" s="31" t="s">
        <v>45</v>
      </c>
      <c r="D81" s="134" t="s">
        <v>413</v>
      </c>
    </row>
    <row r="82" spans="1:4" s="40" customFormat="1" ht="81.599999999999994">
      <c r="A82" s="95" t="s">
        <v>264</v>
      </c>
      <c r="B82" s="134" t="s">
        <v>287</v>
      </c>
      <c r="C82" s="31" t="s">
        <v>39</v>
      </c>
      <c r="D82" s="134" t="s">
        <v>288</v>
      </c>
    </row>
    <row r="83" spans="1:4" s="40" customFormat="1" ht="102">
      <c r="A83" s="135" t="s">
        <v>267</v>
      </c>
      <c r="B83" s="134" t="s">
        <v>268</v>
      </c>
      <c r="C83" s="31" t="s">
        <v>289</v>
      </c>
      <c r="D83" s="134" t="s">
        <v>290</v>
      </c>
    </row>
    <row r="84" spans="1:4" s="40" customFormat="1" ht="112.2">
      <c r="A84" s="134" t="s">
        <v>190</v>
      </c>
      <c r="B84" s="134" t="s">
        <v>42</v>
      </c>
      <c r="C84" s="31" t="s">
        <v>39</v>
      </c>
      <c r="D84" s="134" t="s">
        <v>291</v>
      </c>
    </row>
    <row r="85" spans="1:4" s="40" customFormat="1" ht="88.5" customHeight="1">
      <c r="A85" s="135" t="s">
        <v>292</v>
      </c>
      <c r="B85" s="134" t="s">
        <v>41</v>
      </c>
      <c r="C85" s="31" t="s">
        <v>39</v>
      </c>
      <c r="D85" s="134" t="s">
        <v>502</v>
      </c>
    </row>
    <row r="86" spans="1:4" s="40" customFormat="1" ht="94.5" customHeight="1">
      <c r="A86" s="95" t="s">
        <v>293</v>
      </c>
      <c r="B86" s="134" t="s">
        <v>294</v>
      </c>
      <c r="C86" s="31" t="s">
        <v>284</v>
      </c>
      <c r="D86" s="134" t="s">
        <v>414</v>
      </c>
    </row>
    <row r="87" spans="1:4" s="40" customFormat="1" ht="135" customHeight="1">
      <c r="A87" s="95" t="s">
        <v>243</v>
      </c>
      <c r="B87" s="134" t="s">
        <v>294</v>
      </c>
      <c r="C87" s="31" t="s">
        <v>284</v>
      </c>
      <c r="D87" s="134" t="s">
        <v>415</v>
      </c>
    </row>
    <row r="88" spans="1:4" s="40" customFormat="1" ht="91.8">
      <c r="A88" s="135" t="s">
        <v>244</v>
      </c>
      <c r="B88" s="134" t="s">
        <v>49</v>
      </c>
      <c r="C88" s="31" t="s">
        <v>39</v>
      </c>
      <c r="D88" s="134" t="s">
        <v>295</v>
      </c>
    </row>
    <row r="89" spans="1:4" s="40" customFormat="1" ht="51">
      <c r="A89" s="134" t="s">
        <v>245</v>
      </c>
      <c r="B89" s="134" t="s">
        <v>296</v>
      </c>
      <c r="C89" s="31" t="s">
        <v>39</v>
      </c>
      <c r="D89" s="134" t="s">
        <v>416</v>
      </c>
    </row>
    <row r="90" spans="1:4" s="40" customFormat="1" ht="20.399999999999999">
      <c r="A90" s="134" t="s">
        <v>246</v>
      </c>
      <c r="B90" s="134" t="s">
        <v>42</v>
      </c>
      <c r="C90" s="31" t="s">
        <v>297</v>
      </c>
      <c r="D90" s="134" t="s">
        <v>298</v>
      </c>
    </row>
    <row r="91" spans="1:4" s="40" customFormat="1" ht="81.599999999999994">
      <c r="A91" s="135" t="s">
        <v>247</v>
      </c>
      <c r="B91" s="134" t="s">
        <v>49</v>
      </c>
      <c r="C91" s="31" t="s">
        <v>289</v>
      </c>
      <c r="D91" s="134" t="s">
        <v>299</v>
      </c>
    </row>
    <row r="92" spans="1:4" s="86" customFormat="1" ht="20.399999999999999">
      <c r="A92" s="134" t="s">
        <v>248</v>
      </c>
      <c r="B92" s="134" t="s">
        <v>300</v>
      </c>
      <c r="C92" s="31" t="s">
        <v>43</v>
      </c>
      <c r="D92" s="134" t="s">
        <v>301</v>
      </c>
    </row>
    <row r="93" spans="1:4" s="40" customFormat="1" ht="81.599999999999994">
      <c r="A93" s="95" t="s">
        <v>249</v>
      </c>
      <c r="B93" s="134" t="s">
        <v>42</v>
      </c>
      <c r="C93" s="31" t="s">
        <v>43</v>
      </c>
      <c r="D93" s="134" t="s">
        <v>302</v>
      </c>
    </row>
    <row r="94" spans="1:4" s="40" customFormat="1" ht="71.400000000000006">
      <c r="A94" s="82" t="s">
        <v>250</v>
      </c>
      <c r="B94" s="134" t="s">
        <v>303</v>
      </c>
      <c r="C94" s="31" t="s">
        <v>43</v>
      </c>
      <c r="D94" s="134" t="s">
        <v>304</v>
      </c>
    </row>
    <row r="95" spans="1:4" s="40" customFormat="1" ht="30.6">
      <c r="A95" s="82" t="s">
        <v>251</v>
      </c>
      <c r="B95" s="134" t="s">
        <v>49</v>
      </c>
      <c r="C95" s="31" t="s">
        <v>43</v>
      </c>
      <c r="D95" s="134" t="s">
        <v>305</v>
      </c>
    </row>
    <row r="96" spans="1:4" s="40" customFormat="1" ht="20.399999999999999">
      <c r="A96" s="82" t="s">
        <v>252</v>
      </c>
      <c r="B96" s="134" t="s">
        <v>42</v>
      </c>
      <c r="C96" s="31" t="s">
        <v>43</v>
      </c>
      <c r="D96" s="134" t="s">
        <v>306</v>
      </c>
    </row>
    <row r="97" spans="1:4" s="40" customFormat="1" ht="131.4" customHeight="1">
      <c r="A97" s="82" t="s">
        <v>253</v>
      </c>
      <c r="B97" s="134" t="s">
        <v>307</v>
      </c>
      <c r="C97" s="31" t="s">
        <v>39</v>
      </c>
      <c r="D97" s="134" t="s">
        <v>308</v>
      </c>
    </row>
    <row r="98" spans="1:4" s="86" customFormat="1" ht="30.6">
      <c r="A98" s="75" t="s">
        <v>223</v>
      </c>
      <c r="B98" s="70" t="s">
        <v>53</v>
      </c>
      <c r="C98" s="69" t="s">
        <v>43</v>
      </c>
      <c r="D98" s="70" t="s">
        <v>455</v>
      </c>
    </row>
    <row r="99" spans="1:4" s="86" customFormat="1" ht="225.6" customHeight="1">
      <c r="A99" s="75" t="s">
        <v>378</v>
      </c>
      <c r="B99" s="82" t="s">
        <v>856</v>
      </c>
      <c r="C99" s="31" t="s">
        <v>45</v>
      </c>
      <c r="D99" s="134" t="s">
        <v>722</v>
      </c>
    </row>
    <row r="100" spans="1:4" s="40" customFormat="1" ht="247.2" customHeight="1">
      <c r="A100" s="75" t="s">
        <v>377</v>
      </c>
      <c r="B100" s="82" t="s">
        <v>849</v>
      </c>
      <c r="C100" s="31" t="s">
        <v>45</v>
      </c>
      <c r="D100" s="134" t="s">
        <v>723</v>
      </c>
    </row>
    <row r="101" spans="1:4" s="96" customFormat="1" ht="30.6">
      <c r="A101" s="134" t="s">
        <v>388</v>
      </c>
      <c r="B101" s="134" t="s">
        <v>389</v>
      </c>
      <c r="C101" s="31" t="s">
        <v>45</v>
      </c>
      <c r="D101" s="134" t="s">
        <v>724</v>
      </c>
    </row>
    <row r="102" spans="1:4" s="96" customFormat="1" ht="20.399999999999999">
      <c r="A102" s="134" t="s">
        <v>390</v>
      </c>
      <c r="B102" s="134" t="s">
        <v>389</v>
      </c>
      <c r="C102" s="31" t="s">
        <v>45</v>
      </c>
      <c r="D102" s="34" t="s">
        <v>725</v>
      </c>
    </row>
    <row r="103" spans="1:4" s="74" customFormat="1">
      <c r="A103" s="134" t="s">
        <v>419</v>
      </c>
      <c r="B103" s="70" t="s">
        <v>420</v>
      </c>
      <c r="C103" s="31" t="s">
        <v>39</v>
      </c>
      <c r="D103" s="34" t="s">
        <v>421</v>
      </c>
    </row>
    <row r="104" spans="1:4" s="74" customFormat="1" ht="112.2">
      <c r="A104" s="134" t="s">
        <v>425</v>
      </c>
      <c r="B104" s="134" t="s">
        <v>67</v>
      </c>
      <c r="C104" s="31" t="s">
        <v>45</v>
      </c>
      <c r="D104" s="34" t="s">
        <v>697</v>
      </c>
    </row>
    <row r="105" spans="1:4" s="74" customFormat="1" ht="61.2">
      <c r="A105" s="134" t="s">
        <v>424</v>
      </c>
      <c r="B105" s="134" t="s">
        <v>526</v>
      </c>
      <c r="C105" s="31" t="s">
        <v>45</v>
      </c>
      <c r="D105" s="34" t="s">
        <v>503</v>
      </c>
    </row>
    <row r="106" spans="1:4" s="74" customFormat="1" ht="105" customHeight="1">
      <c r="A106" s="134" t="s">
        <v>423</v>
      </c>
      <c r="B106" s="134" t="s">
        <v>857</v>
      </c>
      <c r="C106" s="31" t="s">
        <v>45</v>
      </c>
      <c r="D106" s="34" t="s">
        <v>858</v>
      </c>
    </row>
    <row r="107" spans="1:4" s="74" customFormat="1" ht="61.2">
      <c r="A107" s="134" t="s">
        <v>422</v>
      </c>
      <c r="B107" s="134" t="s">
        <v>42</v>
      </c>
      <c r="C107" s="31" t="s">
        <v>45</v>
      </c>
      <c r="D107" s="34" t="s">
        <v>726</v>
      </c>
    </row>
    <row r="108" spans="1:4" s="33" customFormat="1" ht="75.599999999999994" customHeight="1">
      <c r="A108" s="134" t="s">
        <v>443</v>
      </c>
      <c r="B108" s="134" t="s">
        <v>49</v>
      </c>
      <c r="C108" s="31" t="s">
        <v>45</v>
      </c>
      <c r="D108" s="134" t="s">
        <v>490</v>
      </c>
    </row>
    <row r="109" spans="1:4" s="33" customFormat="1" ht="57.6" customHeight="1">
      <c r="A109" s="134" t="s">
        <v>444</v>
      </c>
      <c r="B109" s="134" t="s">
        <v>607</v>
      </c>
      <c r="C109" s="31" t="s">
        <v>45</v>
      </c>
      <c r="D109" s="134" t="s">
        <v>670</v>
      </c>
    </row>
    <row r="110" spans="1:4" s="84" customFormat="1" ht="20.399999999999999">
      <c r="A110" s="188" t="s">
        <v>644</v>
      </c>
      <c r="B110" s="134" t="s">
        <v>646</v>
      </c>
      <c r="C110" s="69" t="s">
        <v>45</v>
      </c>
      <c r="D110" s="134" t="s">
        <v>688</v>
      </c>
    </row>
    <row r="111" spans="1:4" s="84" customFormat="1" ht="30.6">
      <c r="A111" s="182" t="s">
        <v>645</v>
      </c>
      <c r="B111" s="134" t="s">
        <v>389</v>
      </c>
      <c r="C111" s="69" t="s">
        <v>45</v>
      </c>
      <c r="D111" s="134" t="s">
        <v>689</v>
      </c>
    </row>
    <row r="112" spans="1:4" s="74" customFormat="1" ht="131.4" customHeight="1">
      <c r="A112" s="134" t="s">
        <v>447</v>
      </c>
      <c r="B112" s="134" t="s">
        <v>53</v>
      </c>
      <c r="C112" s="69" t="s">
        <v>45</v>
      </c>
      <c r="D112" s="134" t="s">
        <v>727</v>
      </c>
    </row>
    <row r="113" spans="1:5" s="40" customFormat="1" ht="36.6" customHeight="1">
      <c r="A113" s="75" t="s">
        <v>460</v>
      </c>
      <c r="B113" s="75" t="s">
        <v>640</v>
      </c>
      <c r="C113" s="165" t="s">
        <v>43</v>
      </c>
      <c r="D113" s="75" t="s">
        <v>459</v>
      </c>
      <c r="E113" s="87"/>
    </row>
    <row r="114" spans="1:5" s="40" customFormat="1" ht="103.2" customHeight="1">
      <c r="A114" s="70" t="s">
        <v>650</v>
      </c>
      <c r="B114" s="92" t="s">
        <v>652</v>
      </c>
      <c r="C114" s="93" t="s">
        <v>43</v>
      </c>
      <c r="D114" s="174" t="s">
        <v>728</v>
      </c>
      <c r="E114" s="179"/>
    </row>
    <row r="115" spans="1:5" s="40" customFormat="1" ht="208.8" customHeight="1">
      <c r="A115" s="88" t="s">
        <v>651</v>
      </c>
      <c r="B115" s="92" t="s">
        <v>850</v>
      </c>
      <c r="C115" s="93" t="s">
        <v>45</v>
      </c>
      <c r="D115" s="174" t="s">
        <v>859</v>
      </c>
      <c r="E115" s="179"/>
    </row>
    <row r="116" spans="1:5" s="74" customFormat="1">
      <c r="A116" s="70" t="s">
        <v>736</v>
      </c>
      <c r="B116" s="70" t="s">
        <v>737</v>
      </c>
      <c r="C116" s="69" t="s">
        <v>45</v>
      </c>
      <c r="D116" s="167" t="s">
        <v>742</v>
      </c>
      <c r="E116" s="175"/>
    </row>
    <row r="117" spans="1:5" s="40" customFormat="1" ht="51" customHeight="1">
      <c r="A117" s="92" t="s">
        <v>731</v>
      </c>
      <c r="B117" s="70" t="s">
        <v>40</v>
      </c>
      <c r="C117" s="69" t="s">
        <v>43</v>
      </c>
      <c r="D117" s="167" t="s">
        <v>734</v>
      </c>
      <c r="E117" s="179"/>
    </row>
    <row r="118" spans="1:5" s="40" customFormat="1" ht="51" customHeight="1">
      <c r="A118" s="92" t="s">
        <v>732</v>
      </c>
      <c r="B118" s="70" t="s">
        <v>42</v>
      </c>
      <c r="C118" s="69" t="s">
        <v>43</v>
      </c>
      <c r="D118" s="167" t="s">
        <v>735</v>
      </c>
      <c r="E118" s="179"/>
    </row>
    <row r="119" spans="1:5" s="40" customFormat="1" ht="51" customHeight="1">
      <c r="A119" s="92" t="s">
        <v>797</v>
      </c>
      <c r="B119" s="70" t="s">
        <v>38</v>
      </c>
      <c r="C119" s="69" t="s">
        <v>43</v>
      </c>
      <c r="D119" s="167" t="s">
        <v>743</v>
      </c>
      <c r="E119" s="179"/>
    </row>
    <row r="120" spans="1:5" s="40" customFormat="1" ht="51" customHeight="1">
      <c r="A120" s="92" t="s">
        <v>738</v>
      </c>
      <c r="B120" s="70" t="s">
        <v>739</v>
      </c>
      <c r="C120" s="69" t="s">
        <v>43</v>
      </c>
      <c r="D120" s="244" t="s">
        <v>740</v>
      </c>
      <c r="E120" s="179"/>
    </row>
    <row r="121" spans="1:5" s="40" customFormat="1" ht="51" customHeight="1">
      <c r="A121" s="92" t="s">
        <v>741</v>
      </c>
      <c r="B121" s="70" t="s">
        <v>739</v>
      </c>
      <c r="C121" s="69" t="s">
        <v>43</v>
      </c>
      <c r="D121" s="244" t="s">
        <v>745</v>
      </c>
      <c r="E121" s="179"/>
    </row>
    <row r="122" spans="1:5" s="40" customFormat="1" ht="36.6" customHeight="1">
      <c r="A122" s="134" t="s">
        <v>791</v>
      </c>
      <c r="B122" s="82" t="s">
        <v>793</v>
      </c>
      <c r="C122" s="83" t="s">
        <v>45</v>
      </c>
      <c r="D122" s="75" t="s">
        <v>796</v>
      </c>
      <c r="E122" s="87"/>
    </row>
    <row r="123" spans="1:5" s="40" customFormat="1" ht="36.6" customHeight="1">
      <c r="A123" s="134" t="s">
        <v>790</v>
      </c>
      <c r="B123" s="82" t="s">
        <v>792</v>
      </c>
      <c r="C123" s="83" t="s">
        <v>45</v>
      </c>
      <c r="D123" s="75" t="s">
        <v>838</v>
      </c>
      <c r="E123" s="87"/>
    </row>
    <row r="124" spans="1:5" s="40" customFormat="1" ht="31.2" customHeight="1">
      <c r="A124" s="134" t="s">
        <v>381</v>
      </c>
      <c r="B124" s="82" t="s">
        <v>300</v>
      </c>
      <c r="C124" s="83" t="s">
        <v>43</v>
      </c>
      <c r="D124" s="174"/>
      <c r="E124" s="179"/>
    </row>
    <row r="125" spans="1:5" s="40" customFormat="1" ht="31.2" customHeight="1">
      <c r="A125" s="134" t="s">
        <v>690</v>
      </c>
      <c r="B125" s="82" t="s">
        <v>300</v>
      </c>
      <c r="C125" s="83" t="s">
        <v>43</v>
      </c>
      <c r="D125" s="174"/>
      <c r="E125" s="179"/>
    </row>
    <row r="126" spans="1:5" s="40" customFormat="1" ht="31.2" customHeight="1">
      <c r="A126" s="134" t="s">
        <v>691</v>
      </c>
      <c r="B126" s="82" t="s">
        <v>300</v>
      </c>
      <c r="C126" s="83" t="s">
        <v>43</v>
      </c>
      <c r="D126" s="174"/>
      <c r="E126" s="179"/>
    </row>
    <row r="127" spans="1:5" s="40" customFormat="1" ht="31.2" customHeight="1">
      <c r="A127" s="134" t="s">
        <v>692</v>
      </c>
      <c r="B127" s="82" t="s">
        <v>300</v>
      </c>
      <c r="C127" s="83" t="s">
        <v>43</v>
      </c>
      <c r="D127" s="174"/>
      <c r="E127" s="179"/>
    </row>
    <row r="128" spans="1:5" s="40" customFormat="1" ht="31.2" customHeight="1">
      <c r="A128" s="134" t="s">
        <v>693</v>
      </c>
      <c r="B128" s="82" t="s">
        <v>300</v>
      </c>
      <c r="C128" s="83" t="s">
        <v>43</v>
      </c>
      <c r="D128" s="75"/>
      <c r="E128" s="87"/>
    </row>
    <row r="129" spans="1:4" s="96" customFormat="1">
      <c r="A129" s="97"/>
      <c r="B129" s="94"/>
      <c r="C129" s="86"/>
      <c r="D129" s="94"/>
    </row>
    <row r="130" spans="1:4" s="96" customFormat="1">
      <c r="A130" s="97"/>
      <c r="B130" s="94"/>
      <c r="C130" s="86"/>
      <c r="D130" s="94"/>
    </row>
    <row r="131" spans="1:4" s="40" customFormat="1">
      <c r="A131" s="98"/>
      <c r="B131" s="41"/>
      <c r="C131" s="30"/>
      <c r="D131" s="30"/>
    </row>
    <row r="132" spans="1:4" s="40" customFormat="1" ht="20.399999999999999">
      <c r="A132" s="104" t="s">
        <v>309</v>
      </c>
      <c r="B132" s="105"/>
      <c r="C132" s="106" t="s">
        <v>310</v>
      </c>
      <c r="D132" s="31"/>
    </row>
    <row r="133" spans="1:4" s="40" customFormat="1" ht="11.4">
      <c r="A133" s="107" t="s">
        <v>51</v>
      </c>
      <c r="B133" s="108" t="s">
        <v>50</v>
      </c>
      <c r="C133" s="108" t="s">
        <v>52</v>
      </c>
      <c r="D133" s="100" t="s">
        <v>142</v>
      </c>
    </row>
    <row r="134" spans="1:4" s="40" customFormat="1">
      <c r="A134" s="109" t="s">
        <v>190</v>
      </c>
      <c r="B134" s="31" t="s">
        <v>42</v>
      </c>
      <c r="C134" s="52" t="s">
        <v>39</v>
      </c>
      <c r="D134" s="31" t="s">
        <v>218</v>
      </c>
    </row>
    <row r="135" spans="1:4">
      <c r="A135" s="109" t="s">
        <v>177</v>
      </c>
      <c r="B135" s="31" t="s">
        <v>42</v>
      </c>
      <c r="C135" s="52" t="s">
        <v>39</v>
      </c>
      <c r="D135" s="31" t="s">
        <v>218</v>
      </c>
    </row>
    <row r="136" spans="1:4">
      <c r="A136" s="82" t="s">
        <v>31</v>
      </c>
      <c r="B136" s="31" t="s">
        <v>42</v>
      </c>
      <c r="C136" s="31" t="s">
        <v>39</v>
      </c>
      <c r="D136" s="31" t="s">
        <v>218</v>
      </c>
    </row>
    <row r="137" spans="1:4">
      <c r="A137" s="109" t="s">
        <v>4</v>
      </c>
      <c r="B137" s="31" t="s">
        <v>729</v>
      </c>
      <c r="C137" s="52" t="s">
        <v>39</v>
      </c>
      <c r="D137" s="31" t="s">
        <v>218</v>
      </c>
    </row>
    <row r="138" spans="1:4">
      <c r="A138" s="109" t="s">
        <v>5</v>
      </c>
      <c r="B138" s="31" t="s">
        <v>6</v>
      </c>
      <c r="C138" s="52" t="s">
        <v>39</v>
      </c>
      <c r="D138" s="31" t="s">
        <v>218</v>
      </c>
    </row>
    <row r="139" spans="1:4">
      <c r="A139" s="82" t="s">
        <v>7</v>
      </c>
      <c r="B139" s="31" t="s">
        <v>130</v>
      </c>
      <c r="C139" s="52" t="s">
        <v>39</v>
      </c>
      <c r="D139" s="31" t="s">
        <v>218</v>
      </c>
    </row>
    <row r="140" spans="1:4">
      <c r="A140" s="82" t="s">
        <v>8</v>
      </c>
      <c r="B140" s="52" t="s">
        <v>42</v>
      </c>
      <c r="C140" s="52" t="s">
        <v>39</v>
      </c>
      <c r="D140" s="31" t="s">
        <v>218</v>
      </c>
    </row>
    <row r="141" spans="1:4">
      <c r="A141" s="82" t="s">
        <v>9</v>
      </c>
      <c r="B141" s="52" t="s">
        <v>42</v>
      </c>
      <c r="C141" s="52" t="s">
        <v>39</v>
      </c>
      <c r="D141" s="31" t="s">
        <v>218</v>
      </c>
    </row>
    <row r="142" spans="1:4">
      <c r="A142" s="82" t="s">
        <v>14</v>
      </c>
      <c r="B142" s="31" t="s">
        <v>13</v>
      </c>
      <c r="C142" s="52" t="s">
        <v>39</v>
      </c>
      <c r="D142" s="31" t="s">
        <v>218</v>
      </c>
    </row>
    <row r="143" spans="1:4">
      <c r="A143" s="82" t="s">
        <v>10</v>
      </c>
      <c r="B143" s="52" t="s">
        <v>42</v>
      </c>
      <c r="C143" s="52" t="s">
        <v>39</v>
      </c>
      <c r="D143" s="31" t="s">
        <v>218</v>
      </c>
    </row>
    <row r="144" spans="1:4">
      <c r="A144" s="82" t="s">
        <v>12</v>
      </c>
      <c r="B144" s="52" t="s">
        <v>13</v>
      </c>
      <c r="C144" s="52" t="s">
        <v>43</v>
      </c>
      <c r="D144" s="31"/>
    </row>
    <row r="145" spans="1:4" s="78" customFormat="1">
      <c r="A145" s="101"/>
      <c r="B145" s="30"/>
      <c r="C145" s="30"/>
      <c r="D145" s="30"/>
    </row>
    <row r="146" spans="1:4" s="78" customFormat="1" ht="11.4">
      <c r="A146" s="110" t="s">
        <v>224</v>
      </c>
      <c r="B146" s="70"/>
      <c r="C146" s="69"/>
      <c r="D146" s="69"/>
    </row>
    <row r="147" spans="1:4" s="78" customFormat="1" ht="11.4">
      <c r="A147" s="110" t="s">
        <v>51</v>
      </c>
      <c r="B147" s="71" t="s">
        <v>50</v>
      </c>
      <c r="C147" s="71" t="s">
        <v>52</v>
      </c>
      <c r="D147" s="71" t="s">
        <v>142</v>
      </c>
    </row>
    <row r="148" spans="1:4" s="78" customFormat="1">
      <c r="A148" s="111" t="s">
        <v>224</v>
      </c>
      <c r="B148" s="69" t="s">
        <v>373</v>
      </c>
      <c r="C148" s="69" t="s">
        <v>39</v>
      </c>
      <c r="D148" s="69"/>
    </row>
    <row r="149" spans="1:4" s="78" customFormat="1">
      <c r="A149" s="111" t="s">
        <v>225</v>
      </c>
      <c r="B149" s="69" t="s">
        <v>373</v>
      </c>
      <c r="C149" s="69" t="s">
        <v>43</v>
      </c>
      <c r="D149" s="69"/>
    </row>
    <row r="150" spans="1:4" s="78" customFormat="1">
      <c r="A150" s="102"/>
      <c r="B150" s="74"/>
      <c r="C150" s="74"/>
      <c r="D150" s="74"/>
    </row>
    <row r="151" spans="1:4" s="78" customFormat="1">
      <c r="A151" s="202" t="s">
        <v>753</v>
      </c>
      <c r="B151" s="74"/>
      <c r="C151" s="74"/>
      <c r="D151" s="74"/>
    </row>
    <row r="152" spans="1:4">
      <c r="A152" s="102"/>
      <c r="B152" s="74"/>
      <c r="C152" s="74"/>
      <c r="D152" s="74"/>
    </row>
    <row r="153" spans="1:4">
      <c r="A153" s="99" t="s">
        <v>143</v>
      </c>
    </row>
    <row r="154" spans="1:4">
      <c r="A154" s="98" t="s">
        <v>504</v>
      </c>
      <c r="D154" s="30" t="s">
        <v>558</v>
      </c>
    </row>
    <row r="155" spans="1:4">
      <c r="A155" s="98" t="s">
        <v>505</v>
      </c>
      <c r="D155" s="30" t="s">
        <v>559</v>
      </c>
    </row>
    <row r="156" spans="1:4">
      <c r="A156" s="98"/>
    </row>
    <row r="157" spans="1:4" s="30" customFormat="1">
      <c r="A157" s="103"/>
    </row>
    <row r="158" spans="1:4" s="30" customFormat="1">
      <c r="A158" s="99" t="s">
        <v>144</v>
      </c>
    </row>
    <row r="159" spans="1:4" s="30" customFormat="1">
      <c r="A159" s="98" t="s">
        <v>506</v>
      </c>
      <c r="D159" s="30" t="s">
        <v>558</v>
      </c>
    </row>
    <row r="160" spans="1:4" s="30" customFormat="1">
      <c r="A160" s="98" t="s">
        <v>507</v>
      </c>
      <c r="D160" s="30" t="s">
        <v>559</v>
      </c>
    </row>
    <row r="161" spans="1:4" s="30" customFormat="1">
      <c r="A161" s="101"/>
    </row>
    <row r="162" spans="1:4" s="30" customFormat="1">
      <c r="A162" s="98"/>
    </row>
    <row r="163" spans="1:4" s="30" customFormat="1">
      <c r="A163" s="282" t="s">
        <v>457</v>
      </c>
      <c r="B163" s="283"/>
      <c r="C163" s="283"/>
      <c r="D163" s="283"/>
    </row>
    <row r="164" spans="1:4" s="30" customFormat="1">
      <c r="A164" s="98" t="s">
        <v>508</v>
      </c>
      <c r="D164" s="30" t="s">
        <v>558</v>
      </c>
    </row>
    <row r="165" spans="1:4" s="30" customFormat="1">
      <c r="A165" s="98" t="s">
        <v>509</v>
      </c>
      <c r="D165" s="30" t="s">
        <v>559</v>
      </c>
    </row>
    <row r="167" spans="1:4" s="30" customFormat="1">
      <c r="A167" s="101"/>
    </row>
    <row r="168" spans="1:4" s="30" customFormat="1" ht="30.6">
      <c r="A168" s="200" t="s">
        <v>11</v>
      </c>
    </row>
    <row r="169" spans="1:4" s="30" customFormat="1">
      <c r="A169" s="99" t="s">
        <v>193</v>
      </c>
    </row>
    <row r="170" spans="1:4" s="30" customFormat="1">
      <c r="A170" s="98" t="s">
        <v>510</v>
      </c>
    </row>
    <row r="171" spans="1:4" s="30" customFormat="1">
      <c r="A171" s="98" t="s">
        <v>511</v>
      </c>
    </row>
  </sheetData>
  <autoFilter ref="C1:C171" xr:uid="{BF1B3162-62C6-4A4B-B9E4-464D5E045F7E}"/>
  <mergeCells count="1">
    <mergeCell ref="A163:D163"/>
  </mergeCells>
  <pageMargins left="0.78740157480314965" right="0.78740157480314965" top="0.98425196850393704" bottom="0.98425196850393704" header="0.51181102362204722" footer="0.51181102362204722"/>
  <pageSetup paperSize="9" scale="59" fitToHeight="8" orientation="portrait" r:id="rId1"/>
  <headerFooter alignWithMargins="0">
    <oddFooter>Page &amp;P&amp;R&amp;A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25"/>
  <sheetViews>
    <sheetView showGridLines="0" zoomScaleNormal="100" workbookViewId="0">
      <pane xSplit="2" topLeftCell="C1" activePane="topRight" state="frozen"/>
      <selection activeCell="D22" sqref="D22"/>
      <selection pane="topRight" activeCell="G52" sqref="G52"/>
    </sheetView>
  </sheetViews>
  <sheetFormatPr baseColWidth="10" defaultColWidth="11" defaultRowHeight="10.199999999999999"/>
  <cols>
    <col min="1" max="1" width="25.7265625" style="88" customWidth="1"/>
    <col min="2" max="2" width="19.08984375" style="74" customWidth="1"/>
    <col min="3" max="3" width="11.26953125" style="74" customWidth="1"/>
    <col min="4" max="4" width="78.1796875" style="74" customWidth="1"/>
    <col min="5" max="16384" width="11" style="74"/>
  </cols>
  <sheetData>
    <row r="1" spans="1:14" s="72" customFormat="1" ht="11.4">
      <c r="A1" s="90" t="s">
        <v>51</v>
      </c>
      <c r="B1" s="90" t="s">
        <v>50</v>
      </c>
      <c r="C1" s="90" t="s">
        <v>52</v>
      </c>
      <c r="D1" s="90" t="s">
        <v>142</v>
      </c>
    </row>
    <row r="2" spans="1:14" ht="20.399999999999999">
      <c r="A2" s="70" t="s">
        <v>47</v>
      </c>
      <c r="B2" s="70" t="s">
        <v>393</v>
      </c>
      <c r="C2" s="69" t="s">
        <v>39</v>
      </c>
      <c r="D2" s="73" t="s">
        <v>462</v>
      </c>
      <c r="E2" s="72"/>
      <c r="F2" s="72"/>
      <c r="G2" s="72"/>
      <c r="H2" s="72"/>
      <c r="I2" s="72"/>
      <c r="J2" s="72"/>
      <c r="K2" s="72"/>
      <c r="L2" s="72"/>
      <c r="M2" s="72"/>
      <c r="N2" s="72"/>
    </row>
    <row r="3" spans="1:14" ht="30.6">
      <c r="A3" s="70" t="s">
        <v>145</v>
      </c>
      <c r="B3" s="70" t="s">
        <v>38</v>
      </c>
      <c r="C3" s="69" t="s">
        <v>43</v>
      </c>
      <c r="D3" s="73" t="s">
        <v>206</v>
      </c>
      <c r="E3" s="72"/>
      <c r="F3" s="72"/>
      <c r="G3" s="72"/>
      <c r="H3" s="72"/>
      <c r="I3" s="72"/>
      <c r="J3" s="72"/>
      <c r="K3" s="72"/>
      <c r="L3" s="72"/>
      <c r="M3" s="72"/>
      <c r="N3" s="72"/>
    </row>
    <row r="4" spans="1:14" ht="20.399999999999999">
      <c r="A4" s="70" t="s">
        <v>165</v>
      </c>
      <c r="B4" s="70" t="s">
        <v>40</v>
      </c>
      <c r="C4" s="69" t="s">
        <v>39</v>
      </c>
      <c r="D4" s="73" t="s">
        <v>201</v>
      </c>
      <c r="E4" s="72"/>
      <c r="F4" s="72"/>
      <c r="G4" s="72"/>
      <c r="H4" s="72"/>
      <c r="I4" s="72"/>
      <c r="J4" s="72"/>
      <c r="K4" s="72"/>
      <c r="L4" s="72"/>
      <c r="M4" s="72"/>
      <c r="N4" s="72"/>
    </row>
    <row r="5" spans="1:14">
      <c r="A5" s="70" t="s">
        <v>154</v>
      </c>
      <c r="B5" s="70" t="s">
        <v>41</v>
      </c>
      <c r="C5" s="69" t="s">
        <v>39</v>
      </c>
      <c r="D5" s="73" t="s">
        <v>216</v>
      </c>
      <c r="E5" s="72"/>
      <c r="F5" s="72"/>
      <c r="G5" s="72"/>
      <c r="H5" s="72"/>
      <c r="I5" s="72"/>
      <c r="J5" s="72"/>
      <c r="K5" s="72"/>
      <c r="L5" s="72"/>
      <c r="M5" s="72"/>
      <c r="N5" s="72"/>
    </row>
    <row r="6" spans="1:14">
      <c r="A6" s="70" t="s">
        <v>150</v>
      </c>
      <c r="B6" s="70" t="s">
        <v>42</v>
      </c>
      <c r="C6" s="69" t="s">
        <v>39</v>
      </c>
      <c r="D6" s="73" t="s">
        <v>217</v>
      </c>
      <c r="E6" s="72"/>
      <c r="F6" s="72"/>
      <c r="G6" s="72"/>
      <c r="H6" s="72"/>
      <c r="I6" s="72"/>
      <c r="J6" s="72"/>
      <c r="K6" s="72"/>
      <c r="L6" s="72"/>
      <c r="M6" s="72"/>
      <c r="N6" s="72"/>
    </row>
    <row r="7" spans="1:14" ht="226.5" customHeight="1">
      <c r="A7" s="70" t="s">
        <v>155</v>
      </c>
      <c r="B7" s="70" t="s">
        <v>127</v>
      </c>
      <c r="C7" s="69" t="s">
        <v>45</v>
      </c>
      <c r="D7" s="73" t="s">
        <v>394</v>
      </c>
      <c r="E7" s="72"/>
      <c r="F7" s="72"/>
      <c r="G7" s="72"/>
      <c r="H7" s="72"/>
      <c r="I7" s="72"/>
      <c r="J7" s="72"/>
      <c r="K7" s="72"/>
      <c r="L7" s="72"/>
      <c r="M7" s="72"/>
      <c r="N7" s="72"/>
    </row>
    <row r="8" spans="1:14" ht="20.399999999999999">
      <c r="A8" s="70" t="s">
        <v>149</v>
      </c>
      <c r="B8" s="70" t="s">
        <v>42</v>
      </c>
      <c r="C8" s="69" t="s">
        <v>43</v>
      </c>
      <c r="D8" s="70" t="s">
        <v>860</v>
      </c>
      <c r="E8" s="72"/>
      <c r="F8" s="72"/>
      <c r="G8" s="72"/>
      <c r="H8" s="72"/>
      <c r="I8" s="72"/>
      <c r="J8" s="72"/>
      <c r="K8" s="72"/>
      <c r="L8" s="72"/>
      <c r="M8" s="72"/>
      <c r="N8" s="72"/>
    </row>
    <row r="9" spans="1:14" ht="81.599999999999994">
      <c r="A9" s="70" t="s">
        <v>157</v>
      </c>
      <c r="B9" s="70" t="s">
        <v>42</v>
      </c>
      <c r="C9" s="69" t="s">
        <v>45</v>
      </c>
      <c r="D9" s="70" t="s">
        <v>465</v>
      </c>
      <c r="E9" s="72"/>
      <c r="F9" s="72"/>
      <c r="G9" s="72"/>
      <c r="H9" s="72"/>
      <c r="I9" s="72"/>
      <c r="J9" s="72"/>
      <c r="K9" s="72"/>
      <c r="L9" s="72"/>
      <c r="M9" s="72"/>
      <c r="N9" s="72"/>
    </row>
    <row r="10" spans="1:14" ht="194.25" customHeight="1">
      <c r="A10" s="70" t="s">
        <v>159</v>
      </c>
      <c r="B10" s="70" t="s">
        <v>395</v>
      </c>
      <c r="C10" s="69" t="s">
        <v>45</v>
      </c>
      <c r="D10" s="70" t="s">
        <v>861</v>
      </c>
      <c r="E10" s="72"/>
      <c r="F10" s="72"/>
      <c r="G10" s="72"/>
      <c r="H10" s="72"/>
      <c r="I10" s="72"/>
      <c r="J10" s="72"/>
      <c r="K10" s="72"/>
      <c r="L10" s="72"/>
      <c r="M10" s="72"/>
      <c r="N10" s="72"/>
    </row>
    <row r="11" spans="1:14" ht="30.6">
      <c r="A11" s="70" t="s">
        <v>161</v>
      </c>
      <c r="B11" s="70" t="s">
        <v>48</v>
      </c>
      <c r="C11" s="69" t="s">
        <v>43</v>
      </c>
      <c r="D11" s="70" t="s">
        <v>512</v>
      </c>
      <c r="E11" s="72"/>
      <c r="F11" s="72"/>
      <c r="G11" s="72"/>
      <c r="H11" s="72"/>
      <c r="I11" s="72"/>
      <c r="J11" s="72"/>
      <c r="K11" s="72"/>
      <c r="L11" s="72"/>
      <c r="M11" s="72"/>
      <c r="N11" s="72"/>
    </row>
    <row r="12" spans="1:14" ht="30.6">
      <c r="A12" s="70" t="s">
        <v>170</v>
      </c>
      <c r="B12" s="70" t="s">
        <v>42</v>
      </c>
      <c r="C12" s="69" t="s">
        <v>43</v>
      </c>
      <c r="D12" s="70" t="s">
        <v>220</v>
      </c>
      <c r="E12" s="72"/>
      <c r="F12" s="72"/>
      <c r="G12" s="72"/>
      <c r="H12" s="72"/>
      <c r="I12" s="72"/>
      <c r="J12" s="72"/>
      <c r="K12" s="72"/>
      <c r="L12" s="72"/>
      <c r="M12" s="72"/>
      <c r="N12" s="72"/>
    </row>
    <row r="13" spans="1:14" ht="171.75" customHeight="1">
      <c r="A13" s="70" t="s">
        <v>171</v>
      </c>
      <c r="B13" s="70" t="s">
        <v>41</v>
      </c>
      <c r="C13" s="69" t="s">
        <v>39</v>
      </c>
      <c r="D13" s="70" t="s">
        <v>467</v>
      </c>
      <c r="E13" s="72"/>
      <c r="F13" s="72"/>
      <c r="G13" s="72"/>
      <c r="H13" s="72"/>
      <c r="I13" s="72"/>
      <c r="J13" s="72"/>
      <c r="K13" s="72"/>
      <c r="L13" s="72"/>
      <c r="M13" s="72"/>
      <c r="N13" s="72"/>
    </row>
    <row r="14" spans="1:14" ht="285.75" customHeight="1">
      <c r="A14" s="70" t="s">
        <v>158</v>
      </c>
      <c r="B14" s="70" t="s">
        <v>675</v>
      </c>
      <c r="C14" s="69" t="s">
        <v>39</v>
      </c>
      <c r="D14" s="70" t="s">
        <v>665</v>
      </c>
      <c r="E14" s="72"/>
      <c r="F14" s="72"/>
      <c r="G14" s="72"/>
      <c r="H14" s="72"/>
      <c r="I14" s="72"/>
      <c r="J14" s="72"/>
      <c r="K14" s="72"/>
      <c r="L14" s="72"/>
      <c r="M14" s="72"/>
      <c r="N14" s="72"/>
    </row>
    <row r="15" spans="1:14" ht="116.25" customHeight="1">
      <c r="A15" s="70" t="s">
        <v>151</v>
      </c>
      <c r="B15" s="70" t="s">
        <v>49</v>
      </c>
      <c r="C15" s="69" t="s">
        <v>45</v>
      </c>
      <c r="D15" s="70" t="s">
        <v>396</v>
      </c>
      <c r="E15" s="72"/>
      <c r="F15" s="72"/>
      <c r="G15" s="72"/>
      <c r="H15" s="72"/>
      <c r="I15" s="72"/>
      <c r="J15" s="72"/>
      <c r="K15" s="72"/>
      <c r="L15" s="72"/>
      <c r="M15" s="72"/>
      <c r="N15" s="72"/>
    </row>
    <row r="16" spans="1:14" ht="108" customHeight="1">
      <c r="A16" s="70" t="s">
        <v>174</v>
      </c>
      <c r="B16" s="70" t="s">
        <v>42</v>
      </c>
      <c r="C16" s="69" t="s">
        <v>45</v>
      </c>
      <c r="D16" s="70" t="s">
        <v>397</v>
      </c>
      <c r="E16" s="72"/>
      <c r="F16" s="72"/>
      <c r="G16" s="72"/>
      <c r="H16" s="72"/>
      <c r="I16" s="72"/>
      <c r="J16" s="72"/>
      <c r="K16" s="72"/>
      <c r="L16" s="72"/>
      <c r="M16" s="72"/>
      <c r="N16" s="72"/>
    </row>
    <row r="17" spans="1:14" ht="71.400000000000006">
      <c r="A17" s="70" t="s">
        <v>156</v>
      </c>
      <c r="B17" s="70" t="s">
        <v>41</v>
      </c>
      <c r="C17" s="69" t="s">
        <v>45</v>
      </c>
      <c r="D17" s="70" t="s">
        <v>398</v>
      </c>
      <c r="E17" s="72"/>
      <c r="F17" s="72"/>
      <c r="G17" s="72"/>
      <c r="H17" s="72"/>
      <c r="I17" s="72"/>
      <c r="J17" s="72"/>
      <c r="K17" s="72"/>
      <c r="L17" s="72"/>
      <c r="M17" s="72"/>
      <c r="N17" s="72"/>
    </row>
    <row r="18" spans="1:14" ht="71.400000000000006">
      <c r="A18" s="70" t="s">
        <v>146</v>
      </c>
      <c r="B18" s="70" t="s">
        <v>42</v>
      </c>
      <c r="C18" s="69" t="s">
        <v>45</v>
      </c>
      <c r="D18" s="70" t="s">
        <v>399</v>
      </c>
      <c r="E18" s="72"/>
      <c r="F18" s="72"/>
      <c r="G18" s="72"/>
      <c r="H18" s="72"/>
      <c r="I18" s="72"/>
      <c r="J18" s="72"/>
      <c r="K18" s="72"/>
      <c r="L18" s="72"/>
      <c r="M18" s="72"/>
      <c r="N18" s="72"/>
    </row>
    <row r="19" spans="1:14" ht="90.75" customHeight="1">
      <c r="A19" s="70" t="s">
        <v>147</v>
      </c>
      <c r="B19" s="70" t="s">
        <v>42</v>
      </c>
      <c r="C19" s="69" t="s">
        <v>43</v>
      </c>
      <c r="D19" s="70" t="s">
        <v>468</v>
      </c>
      <c r="E19" s="72"/>
      <c r="F19" s="72"/>
      <c r="G19" s="72"/>
      <c r="H19" s="72"/>
      <c r="I19" s="72"/>
      <c r="J19" s="72"/>
      <c r="K19" s="72"/>
      <c r="L19" s="72"/>
      <c r="M19" s="72"/>
      <c r="N19" s="72"/>
    </row>
    <row r="20" spans="1:14" ht="71.400000000000006">
      <c r="A20" s="70" t="s">
        <v>148</v>
      </c>
      <c r="B20" s="70" t="s">
        <v>42</v>
      </c>
      <c r="C20" s="69" t="s">
        <v>45</v>
      </c>
      <c r="D20" s="70" t="s">
        <v>469</v>
      </c>
      <c r="E20" s="72"/>
      <c r="F20" s="72"/>
      <c r="G20" s="72"/>
      <c r="H20" s="72"/>
      <c r="I20" s="72"/>
      <c r="J20" s="72"/>
      <c r="K20" s="72"/>
      <c r="L20" s="72"/>
      <c r="M20" s="72"/>
      <c r="N20" s="72"/>
    </row>
    <row r="21" spans="1:14" ht="81.599999999999994">
      <c r="A21" s="70" t="s">
        <v>160</v>
      </c>
      <c r="B21" s="70" t="s">
        <v>395</v>
      </c>
      <c r="C21" s="69" t="s">
        <v>45</v>
      </c>
      <c r="D21" s="70" t="s">
        <v>470</v>
      </c>
      <c r="E21" s="72"/>
      <c r="F21" s="72"/>
      <c r="G21" s="72"/>
      <c r="H21" s="72"/>
      <c r="I21" s="72"/>
      <c r="J21" s="72"/>
      <c r="K21" s="72"/>
      <c r="L21" s="72"/>
      <c r="M21" s="72"/>
      <c r="N21" s="72"/>
    </row>
    <row r="22" spans="1:14" ht="71.400000000000006">
      <c r="A22" s="70" t="s">
        <v>162</v>
      </c>
      <c r="B22" s="70" t="s">
        <v>48</v>
      </c>
      <c r="C22" s="69" t="s">
        <v>43</v>
      </c>
      <c r="D22" s="70" t="s">
        <v>471</v>
      </c>
      <c r="E22" s="72"/>
      <c r="F22" s="72"/>
      <c r="G22" s="72"/>
      <c r="H22" s="72"/>
      <c r="I22" s="72"/>
      <c r="J22" s="72"/>
      <c r="K22" s="72"/>
      <c r="L22" s="72"/>
      <c r="M22" s="72"/>
      <c r="N22" s="72"/>
    </row>
    <row r="23" spans="1:14" ht="25.5" customHeight="1">
      <c r="A23" s="75" t="s">
        <v>33</v>
      </c>
      <c r="B23" s="70" t="s">
        <v>127</v>
      </c>
      <c r="C23" s="69" t="s">
        <v>43</v>
      </c>
      <c r="D23" s="70" t="s">
        <v>400</v>
      </c>
      <c r="E23" s="72"/>
      <c r="F23" s="72"/>
      <c r="G23" s="72"/>
      <c r="H23" s="72"/>
      <c r="I23" s="72"/>
      <c r="J23" s="72"/>
      <c r="K23" s="72"/>
      <c r="L23" s="72"/>
      <c r="M23" s="72"/>
      <c r="N23" s="72"/>
    </row>
    <row r="24" spans="1:14" ht="51">
      <c r="A24" s="70" t="s">
        <v>164</v>
      </c>
      <c r="B24" s="70" t="s">
        <v>42</v>
      </c>
      <c r="C24" s="69" t="s">
        <v>43</v>
      </c>
      <c r="D24" s="70" t="s">
        <v>401</v>
      </c>
      <c r="E24" s="72"/>
      <c r="F24" s="72"/>
      <c r="G24" s="72"/>
      <c r="H24" s="72"/>
      <c r="I24" s="72"/>
      <c r="J24" s="72"/>
      <c r="K24" s="72"/>
      <c r="L24" s="72"/>
      <c r="M24" s="72"/>
      <c r="N24" s="72"/>
    </row>
    <row r="25" spans="1:14" ht="190.5" customHeight="1">
      <c r="A25" s="70" t="s">
        <v>152</v>
      </c>
      <c r="B25" s="70" t="s">
        <v>49</v>
      </c>
      <c r="C25" s="69" t="s">
        <v>45</v>
      </c>
      <c r="D25" s="70" t="s">
        <v>676</v>
      </c>
      <c r="E25" s="72"/>
      <c r="F25" s="72"/>
      <c r="G25" s="72"/>
      <c r="H25" s="72"/>
      <c r="I25" s="72"/>
      <c r="J25" s="72"/>
      <c r="K25" s="72"/>
      <c r="L25" s="72"/>
      <c r="M25" s="72"/>
      <c r="N25" s="72"/>
    </row>
    <row r="26" spans="1:14" ht="20.399999999999999">
      <c r="A26" s="70" t="s">
        <v>195</v>
      </c>
      <c r="B26" s="70" t="s">
        <v>563</v>
      </c>
      <c r="C26" s="69" t="s">
        <v>39</v>
      </c>
      <c r="D26" s="70" t="s">
        <v>461</v>
      </c>
      <c r="E26" s="72"/>
      <c r="F26" s="72"/>
      <c r="G26" s="72"/>
      <c r="H26" s="72"/>
      <c r="I26" s="72"/>
      <c r="J26" s="72"/>
      <c r="K26" s="72"/>
      <c r="L26" s="72"/>
      <c r="M26" s="72"/>
      <c r="N26" s="72"/>
    </row>
    <row r="27" spans="1:14" ht="182.25" customHeight="1">
      <c r="A27" s="70" t="s">
        <v>177</v>
      </c>
      <c r="B27" s="70" t="s">
        <v>67</v>
      </c>
      <c r="C27" s="69" t="s">
        <v>39</v>
      </c>
      <c r="D27" s="70" t="s">
        <v>871</v>
      </c>
      <c r="E27" s="72"/>
      <c r="F27" s="72"/>
      <c r="G27" s="72"/>
      <c r="H27" s="72"/>
      <c r="I27" s="72"/>
      <c r="J27" s="72"/>
      <c r="K27" s="72"/>
      <c r="L27" s="72"/>
      <c r="M27" s="72"/>
      <c r="N27" s="72"/>
    </row>
    <row r="28" spans="1:14" ht="149.25" customHeight="1">
      <c r="A28" s="70" t="s">
        <v>178</v>
      </c>
      <c r="B28" s="70" t="s">
        <v>694</v>
      </c>
      <c r="C28" s="69" t="s">
        <v>45</v>
      </c>
      <c r="D28" s="134" t="s">
        <v>695</v>
      </c>
      <c r="E28" s="72"/>
      <c r="F28" s="72"/>
      <c r="G28" s="72"/>
      <c r="H28" s="72"/>
      <c r="I28" s="72"/>
      <c r="J28" s="72"/>
      <c r="K28" s="72"/>
      <c r="L28" s="72"/>
      <c r="M28" s="72"/>
      <c r="N28" s="72"/>
    </row>
    <row r="29" spans="1:14" ht="72.75" customHeight="1">
      <c r="A29" s="73" t="s">
        <v>179</v>
      </c>
      <c r="B29" s="70" t="s">
        <v>49</v>
      </c>
      <c r="C29" s="69" t="s">
        <v>45</v>
      </c>
      <c r="D29" s="70" t="s">
        <v>202</v>
      </c>
      <c r="E29" s="72"/>
      <c r="F29" s="72"/>
      <c r="G29" s="72"/>
      <c r="H29" s="72"/>
      <c r="I29" s="72"/>
      <c r="J29" s="72"/>
      <c r="K29" s="72"/>
      <c r="L29" s="72"/>
      <c r="M29" s="72"/>
      <c r="N29" s="72"/>
    </row>
    <row r="30" spans="1:14" ht="201.75" customHeight="1">
      <c r="A30" s="73" t="s">
        <v>34</v>
      </c>
      <c r="B30" s="70" t="s">
        <v>42</v>
      </c>
      <c r="C30" s="69" t="s">
        <v>39</v>
      </c>
      <c r="D30" s="70" t="s">
        <v>219</v>
      </c>
      <c r="E30" s="72"/>
      <c r="F30" s="72"/>
      <c r="G30" s="72"/>
      <c r="H30" s="72"/>
      <c r="I30" s="72"/>
      <c r="J30" s="72"/>
      <c r="K30" s="72"/>
      <c r="L30" s="72"/>
      <c r="M30" s="72"/>
      <c r="N30" s="72"/>
    </row>
    <row r="31" spans="1:14" ht="51.75" customHeight="1">
      <c r="A31" s="75" t="s">
        <v>30</v>
      </c>
      <c r="B31" s="70" t="s">
        <v>42</v>
      </c>
      <c r="C31" s="69" t="s">
        <v>43</v>
      </c>
      <c r="D31" s="70" t="s">
        <v>207</v>
      </c>
      <c r="E31" s="72"/>
      <c r="F31" s="72"/>
      <c r="G31" s="72"/>
      <c r="H31" s="72"/>
      <c r="I31" s="72"/>
      <c r="J31" s="72"/>
      <c r="K31" s="72"/>
      <c r="L31" s="72"/>
      <c r="M31" s="72"/>
      <c r="N31" s="72"/>
    </row>
    <row r="32" spans="1:14" ht="84.75" customHeight="1">
      <c r="A32" s="70" t="s">
        <v>180</v>
      </c>
      <c r="B32" s="70" t="s">
        <v>130</v>
      </c>
      <c r="C32" s="31" t="s">
        <v>45</v>
      </c>
      <c r="D32" s="134" t="s">
        <v>513</v>
      </c>
      <c r="E32" s="72"/>
      <c r="F32" s="72"/>
      <c r="G32" s="72"/>
      <c r="H32" s="72"/>
      <c r="I32" s="72"/>
      <c r="J32" s="72"/>
      <c r="K32" s="72"/>
      <c r="L32" s="72"/>
      <c r="M32" s="72"/>
      <c r="N32" s="72"/>
    </row>
    <row r="33" spans="1:14" ht="100.5" customHeight="1">
      <c r="A33" s="70" t="s">
        <v>181</v>
      </c>
      <c r="B33" s="70" t="s">
        <v>38</v>
      </c>
      <c r="C33" s="69" t="s">
        <v>402</v>
      </c>
      <c r="D33" s="70" t="s">
        <v>514</v>
      </c>
      <c r="E33" s="72"/>
      <c r="F33" s="72"/>
      <c r="G33" s="72"/>
      <c r="H33" s="72"/>
      <c r="I33" s="72"/>
      <c r="J33" s="72"/>
      <c r="K33" s="72"/>
      <c r="L33" s="72"/>
      <c r="M33" s="72"/>
      <c r="N33" s="72"/>
    </row>
    <row r="34" spans="1:14" ht="20.399999999999999">
      <c r="A34" s="70" t="s">
        <v>182</v>
      </c>
      <c r="B34" s="70" t="s">
        <v>40</v>
      </c>
      <c r="C34" s="31" t="s">
        <v>45</v>
      </c>
      <c r="D34" s="134" t="s">
        <v>474</v>
      </c>
      <c r="E34" s="72"/>
      <c r="F34" s="72"/>
      <c r="G34" s="72"/>
      <c r="H34" s="72"/>
      <c r="I34" s="72"/>
      <c r="J34" s="72"/>
      <c r="K34" s="72"/>
      <c r="L34" s="72"/>
      <c r="M34" s="72"/>
      <c r="N34" s="72"/>
    </row>
    <row r="35" spans="1:14" ht="20.399999999999999">
      <c r="A35" s="70" t="s">
        <v>183</v>
      </c>
      <c r="B35" s="70" t="s">
        <v>41</v>
      </c>
      <c r="C35" s="31" t="s">
        <v>45</v>
      </c>
      <c r="D35" s="134" t="s">
        <v>475</v>
      </c>
      <c r="E35" s="72"/>
      <c r="F35" s="72"/>
      <c r="G35" s="72"/>
      <c r="H35" s="72"/>
      <c r="I35" s="72"/>
      <c r="J35" s="72"/>
      <c r="K35" s="72"/>
      <c r="L35" s="72"/>
      <c r="M35" s="72"/>
      <c r="N35" s="72"/>
    </row>
    <row r="36" spans="1:14" ht="20.399999999999999">
      <c r="A36" s="70" t="s">
        <v>184</v>
      </c>
      <c r="B36" s="70" t="s">
        <v>42</v>
      </c>
      <c r="C36" s="31" t="s">
        <v>45</v>
      </c>
      <c r="D36" s="134" t="s">
        <v>476</v>
      </c>
      <c r="E36" s="72"/>
      <c r="F36" s="72"/>
      <c r="G36" s="72"/>
      <c r="H36" s="72"/>
      <c r="I36" s="72"/>
      <c r="J36" s="72"/>
      <c r="K36" s="72"/>
      <c r="L36" s="72"/>
      <c r="M36" s="72"/>
      <c r="N36" s="72"/>
    </row>
    <row r="37" spans="1:14" ht="32.25" customHeight="1">
      <c r="A37" s="70" t="s">
        <v>185</v>
      </c>
      <c r="B37" s="70" t="s">
        <v>42</v>
      </c>
      <c r="C37" s="69" t="s">
        <v>43</v>
      </c>
      <c r="D37" s="70" t="s">
        <v>477</v>
      </c>
      <c r="E37" s="72"/>
      <c r="F37" s="72"/>
      <c r="G37" s="72"/>
      <c r="H37" s="72"/>
      <c r="I37" s="72"/>
      <c r="J37" s="72"/>
      <c r="K37" s="72"/>
      <c r="L37" s="72"/>
      <c r="M37" s="72"/>
      <c r="N37" s="72"/>
    </row>
    <row r="38" spans="1:14">
      <c r="A38" s="70" t="s">
        <v>186</v>
      </c>
      <c r="B38" s="70" t="s">
        <v>42</v>
      </c>
      <c r="C38" s="69" t="s">
        <v>43</v>
      </c>
      <c r="D38" s="70" t="s">
        <v>478</v>
      </c>
      <c r="E38" s="72"/>
      <c r="F38" s="72"/>
      <c r="G38" s="72"/>
      <c r="H38" s="72"/>
      <c r="I38" s="72"/>
      <c r="J38" s="72"/>
      <c r="K38" s="72"/>
      <c r="L38" s="72"/>
      <c r="M38" s="72"/>
      <c r="N38" s="72"/>
    </row>
    <row r="39" spans="1:14" ht="102">
      <c r="A39" s="70" t="s">
        <v>187</v>
      </c>
      <c r="B39" s="70" t="s">
        <v>42</v>
      </c>
      <c r="C39" s="69" t="s">
        <v>45</v>
      </c>
      <c r="D39" s="70" t="s">
        <v>515</v>
      </c>
      <c r="E39" s="72"/>
      <c r="F39" s="72"/>
      <c r="G39" s="72"/>
      <c r="H39" s="72"/>
      <c r="I39" s="72"/>
      <c r="J39" s="72"/>
      <c r="K39" s="72"/>
      <c r="L39" s="72"/>
      <c r="M39" s="72"/>
      <c r="N39" s="72"/>
    </row>
    <row r="40" spans="1:14" ht="131.25" customHeight="1">
      <c r="A40" s="70" t="s">
        <v>188</v>
      </c>
      <c r="B40" s="70" t="s">
        <v>395</v>
      </c>
      <c r="C40" s="69" t="s">
        <v>45</v>
      </c>
      <c r="D40" s="134" t="s">
        <v>480</v>
      </c>
      <c r="E40" s="72"/>
      <c r="F40" s="72"/>
      <c r="G40" s="72"/>
      <c r="H40" s="72"/>
      <c r="I40" s="72"/>
      <c r="J40" s="72"/>
      <c r="K40" s="72"/>
      <c r="L40" s="72"/>
      <c r="M40" s="72"/>
      <c r="N40" s="72"/>
    </row>
    <row r="41" spans="1:14" ht="47.25" customHeight="1">
      <c r="A41" s="70" t="s">
        <v>194</v>
      </c>
      <c r="B41" s="70" t="s">
        <v>46</v>
      </c>
      <c r="C41" s="69" t="s">
        <v>43</v>
      </c>
      <c r="D41" s="70" t="s">
        <v>481</v>
      </c>
      <c r="E41" s="72"/>
      <c r="F41" s="72"/>
      <c r="G41" s="72"/>
      <c r="H41" s="72"/>
      <c r="I41" s="72"/>
      <c r="J41" s="72"/>
      <c r="K41" s="72"/>
      <c r="L41" s="72"/>
      <c r="M41" s="72"/>
      <c r="N41" s="72"/>
    </row>
    <row r="42" spans="1:14" ht="36" customHeight="1">
      <c r="A42" s="73" t="s">
        <v>172</v>
      </c>
      <c r="B42" s="70" t="s">
        <v>42</v>
      </c>
      <c r="C42" s="69" t="s">
        <v>43</v>
      </c>
      <c r="D42" s="70" t="s">
        <v>208</v>
      </c>
      <c r="E42" s="72"/>
      <c r="F42" s="72"/>
      <c r="G42" s="72"/>
      <c r="H42" s="72"/>
      <c r="I42" s="72"/>
      <c r="J42" s="72"/>
      <c r="K42" s="72"/>
      <c r="L42" s="72"/>
      <c r="M42" s="72"/>
      <c r="N42" s="72"/>
    </row>
    <row r="43" spans="1:14" ht="126" customHeight="1">
      <c r="A43" s="70" t="s">
        <v>153</v>
      </c>
      <c r="B43" s="76" t="s">
        <v>42</v>
      </c>
      <c r="C43" s="69" t="s">
        <v>45</v>
      </c>
      <c r="D43" s="70" t="s">
        <v>210</v>
      </c>
      <c r="E43" s="72"/>
      <c r="F43" s="72"/>
      <c r="G43" s="72"/>
      <c r="H43" s="72"/>
      <c r="I43" s="72"/>
      <c r="J43" s="72"/>
      <c r="K43" s="72"/>
      <c r="L43" s="72"/>
      <c r="M43" s="72"/>
      <c r="N43" s="72"/>
    </row>
    <row r="44" spans="1:14" ht="94.5" customHeight="1">
      <c r="A44" s="70" t="s">
        <v>163</v>
      </c>
      <c r="B44" s="70" t="s">
        <v>53</v>
      </c>
      <c r="C44" s="69" t="s">
        <v>43</v>
      </c>
      <c r="D44" s="70" t="s">
        <v>211</v>
      </c>
      <c r="E44" s="72"/>
      <c r="F44" s="72"/>
      <c r="G44" s="72"/>
      <c r="H44" s="72"/>
      <c r="I44" s="72"/>
      <c r="J44" s="72"/>
      <c r="K44" s="72"/>
      <c r="L44" s="72"/>
      <c r="M44" s="72"/>
      <c r="N44" s="72"/>
    </row>
    <row r="45" spans="1:14" ht="135.75" customHeight="1">
      <c r="A45" s="73" t="s">
        <v>35</v>
      </c>
      <c r="B45" s="70" t="s">
        <v>41</v>
      </c>
      <c r="C45" s="69" t="s">
        <v>45</v>
      </c>
      <c r="D45" s="134" t="s">
        <v>482</v>
      </c>
      <c r="E45" s="72"/>
      <c r="F45" s="72"/>
      <c r="G45" s="72"/>
      <c r="H45" s="72"/>
      <c r="I45" s="72"/>
      <c r="J45" s="72"/>
      <c r="K45" s="72"/>
      <c r="L45" s="72"/>
      <c r="M45" s="72"/>
      <c r="N45" s="72"/>
    </row>
    <row r="46" spans="1:14" ht="58.5" customHeight="1">
      <c r="A46" s="70" t="s">
        <v>196</v>
      </c>
      <c r="B46" s="70" t="s">
        <v>41</v>
      </c>
      <c r="C46" s="69" t="s">
        <v>43</v>
      </c>
      <c r="D46" s="70" t="s">
        <v>209</v>
      </c>
      <c r="E46" s="72"/>
      <c r="F46" s="72"/>
      <c r="G46" s="72"/>
      <c r="H46" s="72"/>
      <c r="I46" s="72"/>
      <c r="J46" s="72"/>
      <c r="K46" s="72"/>
      <c r="L46" s="72"/>
      <c r="M46" s="72"/>
      <c r="N46" s="72"/>
    </row>
    <row r="47" spans="1:14" s="78" customFormat="1" ht="105" customHeight="1">
      <c r="A47" s="73" t="s">
        <v>404</v>
      </c>
      <c r="B47" s="76" t="s">
        <v>49</v>
      </c>
      <c r="C47" s="77" t="s">
        <v>45</v>
      </c>
      <c r="D47" s="70" t="s">
        <v>405</v>
      </c>
      <c r="E47" s="72"/>
      <c r="F47" s="72"/>
      <c r="G47" s="72"/>
      <c r="H47" s="72"/>
      <c r="I47" s="72"/>
      <c r="J47" s="72"/>
      <c r="K47" s="72"/>
      <c r="L47" s="72"/>
      <c r="M47" s="72"/>
      <c r="N47" s="72"/>
    </row>
    <row r="48" spans="1:14" s="78" customFormat="1" ht="63" customHeight="1">
      <c r="A48" s="89" t="s">
        <v>410</v>
      </c>
      <c r="B48" s="70" t="s">
        <v>42</v>
      </c>
      <c r="C48" s="69" t="s">
        <v>43</v>
      </c>
      <c r="D48" s="70" t="s">
        <v>844</v>
      </c>
      <c r="E48" s="72"/>
      <c r="F48" s="72"/>
      <c r="G48" s="72"/>
      <c r="H48" s="72"/>
      <c r="I48" s="72"/>
      <c r="J48" s="72"/>
      <c r="K48" s="72"/>
      <c r="L48" s="72"/>
      <c r="M48" s="72"/>
      <c r="N48" s="72"/>
    </row>
    <row r="49" spans="1:14" s="78" customFormat="1" ht="89.25" customHeight="1">
      <c r="A49" s="75" t="s">
        <v>15</v>
      </c>
      <c r="B49" s="70" t="s">
        <v>130</v>
      </c>
      <c r="C49" s="69" t="s">
        <v>39</v>
      </c>
      <c r="D49" s="134" t="s">
        <v>406</v>
      </c>
      <c r="E49" s="72"/>
      <c r="F49" s="72"/>
      <c r="G49" s="72"/>
      <c r="H49" s="72"/>
      <c r="I49" s="72"/>
      <c r="J49" s="72"/>
      <c r="K49" s="72"/>
      <c r="L49" s="72"/>
      <c r="M49" s="72"/>
      <c r="N49" s="72"/>
    </row>
    <row r="50" spans="1:14" s="78" customFormat="1" ht="72.75" customHeight="1">
      <c r="A50" s="75" t="s">
        <v>22</v>
      </c>
      <c r="B50" s="70" t="s">
        <v>16</v>
      </c>
      <c r="C50" s="69" t="s">
        <v>39</v>
      </c>
      <c r="D50" s="70" t="s">
        <v>199</v>
      </c>
      <c r="E50" s="72"/>
      <c r="F50" s="72"/>
      <c r="G50" s="72"/>
      <c r="H50" s="72"/>
      <c r="I50" s="72"/>
      <c r="J50" s="72"/>
      <c r="K50" s="72"/>
      <c r="L50" s="72"/>
      <c r="M50" s="72"/>
      <c r="N50" s="72"/>
    </row>
    <row r="51" spans="1:14" s="78" customFormat="1" ht="163.19999999999999">
      <c r="A51" s="75" t="s">
        <v>18</v>
      </c>
      <c r="B51" s="79" t="s">
        <v>873</v>
      </c>
      <c r="C51" s="69" t="s">
        <v>39</v>
      </c>
      <c r="D51" s="70" t="s">
        <v>878</v>
      </c>
      <c r="E51" s="72"/>
      <c r="F51" s="72"/>
      <c r="G51" s="72"/>
      <c r="H51" s="72"/>
      <c r="I51" s="72"/>
      <c r="J51" s="72"/>
      <c r="K51" s="72"/>
      <c r="L51" s="72"/>
      <c r="M51" s="72"/>
      <c r="N51" s="72"/>
    </row>
    <row r="52" spans="1:14" s="78" customFormat="1" ht="81.599999999999994">
      <c r="A52" s="75" t="s">
        <v>19</v>
      </c>
      <c r="B52" s="70" t="s">
        <v>562</v>
      </c>
      <c r="C52" s="31" t="s">
        <v>45</v>
      </c>
      <c r="D52" s="134" t="s">
        <v>483</v>
      </c>
      <c r="E52" s="72"/>
      <c r="F52" s="72"/>
      <c r="G52" s="72"/>
      <c r="H52" s="72"/>
      <c r="I52" s="72"/>
      <c r="J52" s="72"/>
      <c r="K52" s="72"/>
      <c r="L52" s="72"/>
      <c r="M52" s="72"/>
      <c r="N52" s="72"/>
    </row>
    <row r="53" spans="1:14" s="78" customFormat="1" ht="81.599999999999994">
      <c r="A53" s="75" t="s">
        <v>20</v>
      </c>
      <c r="B53" s="70" t="s">
        <v>562</v>
      </c>
      <c r="C53" s="31" t="s">
        <v>45</v>
      </c>
      <c r="D53" s="134" t="s">
        <v>484</v>
      </c>
      <c r="E53" s="72"/>
      <c r="F53" s="72"/>
      <c r="G53" s="72"/>
      <c r="H53" s="72"/>
      <c r="I53" s="72"/>
      <c r="J53" s="72"/>
      <c r="K53" s="72"/>
      <c r="L53" s="72"/>
      <c r="M53" s="72"/>
      <c r="N53" s="72"/>
    </row>
    <row r="54" spans="1:14" s="78" customFormat="1" ht="30.6">
      <c r="A54" s="75" t="s">
        <v>17</v>
      </c>
      <c r="B54" s="70" t="s">
        <v>562</v>
      </c>
      <c r="C54" s="69" t="s">
        <v>39</v>
      </c>
      <c r="D54" s="70" t="s">
        <v>463</v>
      </c>
      <c r="E54" s="72"/>
      <c r="F54" s="72"/>
      <c r="G54" s="72"/>
      <c r="H54" s="72"/>
      <c r="I54" s="72"/>
      <c r="J54" s="72"/>
      <c r="K54" s="72"/>
      <c r="L54" s="72"/>
      <c r="M54" s="72"/>
      <c r="N54" s="72"/>
    </row>
    <row r="55" spans="1:14" s="78" customFormat="1" ht="10.5" customHeight="1">
      <c r="A55" s="75" t="s">
        <v>21</v>
      </c>
      <c r="B55" s="70" t="s">
        <v>562</v>
      </c>
      <c r="C55" s="69" t="s">
        <v>39</v>
      </c>
      <c r="D55" s="70" t="s">
        <v>485</v>
      </c>
      <c r="E55" s="72"/>
      <c r="F55" s="72"/>
      <c r="G55" s="72"/>
      <c r="H55" s="72"/>
      <c r="I55" s="72"/>
      <c r="J55" s="72"/>
      <c r="K55" s="72"/>
      <c r="L55" s="72"/>
      <c r="M55" s="72"/>
      <c r="N55" s="72"/>
    </row>
    <row r="56" spans="1:14" ht="61.2">
      <c r="A56" s="75" t="s">
        <v>27</v>
      </c>
      <c r="B56" s="70" t="s">
        <v>53</v>
      </c>
      <c r="C56" s="69" t="s">
        <v>39</v>
      </c>
      <c r="D56" s="70" t="s">
        <v>200</v>
      </c>
      <c r="E56" s="72"/>
      <c r="F56" s="72"/>
      <c r="G56" s="72"/>
      <c r="H56" s="72"/>
      <c r="I56" s="72"/>
      <c r="J56" s="72"/>
      <c r="K56" s="72"/>
      <c r="L56" s="72"/>
      <c r="M56" s="72"/>
      <c r="N56" s="72"/>
    </row>
    <row r="57" spans="1:14" ht="51">
      <c r="A57" s="75" t="s">
        <v>25</v>
      </c>
      <c r="B57" s="70" t="s">
        <v>26</v>
      </c>
      <c r="C57" s="69" t="s">
        <v>39</v>
      </c>
      <c r="D57" s="70" t="s">
        <v>203</v>
      </c>
      <c r="E57" s="72"/>
      <c r="F57" s="72"/>
      <c r="G57" s="72"/>
      <c r="H57" s="72"/>
      <c r="I57" s="72"/>
      <c r="J57" s="72"/>
      <c r="K57" s="72"/>
      <c r="L57" s="72"/>
      <c r="M57" s="72"/>
      <c r="N57" s="72"/>
    </row>
    <row r="58" spans="1:14" s="78" customFormat="1" ht="91.8">
      <c r="A58" s="75" t="s">
        <v>24</v>
      </c>
      <c r="B58" s="70" t="s">
        <v>49</v>
      </c>
      <c r="C58" s="69" t="s">
        <v>45</v>
      </c>
      <c r="D58" s="70" t="s">
        <v>215</v>
      </c>
      <c r="E58" s="72"/>
      <c r="F58" s="72"/>
      <c r="G58" s="72"/>
      <c r="H58" s="72"/>
      <c r="I58" s="72"/>
      <c r="J58" s="72"/>
      <c r="K58" s="72"/>
      <c r="L58" s="72"/>
      <c r="M58" s="72"/>
      <c r="N58" s="72"/>
    </row>
    <row r="59" spans="1:14" s="78" customFormat="1" ht="101.25" customHeight="1">
      <c r="A59" s="75" t="s">
        <v>28</v>
      </c>
      <c r="B59" s="70" t="s">
        <v>53</v>
      </c>
      <c r="C59" s="69" t="s">
        <v>39</v>
      </c>
      <c r="D59" s="70" t="s">
        <v>204</v>
      </c>
      <c r="E59" s="72"/>
      <c r="F59" s="72"/>
      <c r="G59" s="72"/>
      <c r="H59" s="72"/>
      <c r="I59" s="72"/>
      <c r="J59" s="72"/>
      <c r="K59" s="72"/>
      <c r="L59" s="72"/>
      <c r="M59" s="72"/>
      <c r="N59" s="72"/>
    </row>
    <row r="60" spans="1:14" s="78" customFormat="1" ht="75" customHeight="1">
      <c r="A60" s="75" t="s">
        <v>32</v>
      </c>
      <c r="B60" s="70" t="s">
        <v>130</v>
      </c>
      <c r="C60" s="69" t="s">
        <v>39</v>
      </c>
      <c r="D60" s="70" t="s">
        <v>205</v>
      </c>
      <c r="E60" s="72"/>
      <c r="F60" s="72"/>
      <c r="G60" s="72"/>
      <c r="H60" s="72"/>
      <c r="I60" s="72"/>
      <c r="J60" s="72"/>
      <c r="K60" s="72"/>
      <c r="L60" s="72"/>
      <c r="M60" s="72"/>
      <c r="N60" s="72"/>
    </row>
    <row r="61" spans="1:14" s="78" customFormat="1" ht="142.5" customHeight="1">
      <c r="A61" s="73" t="s">
        <v>375</v>
      </c>
      <c r="B61" s="134" t="s">
        <v>221</v>
      </c>
      <c r="C61" s="31" t="s">
        <v>45</v>
      </c>
      <c r="D61" s="80" t="s">
        <v>677</v>
      </c>
      <c r="E61" s="72"/>
      <c r="F61" s="72"/>
      <c r="G61" s="72"/>
      <c r="H61" s="72"/>
      <c r="I61" s="72"/>
      <c r="J61" s="72"/>
      <c r="K61" s="72"/>
      <c r="L61" s="72"/>
      <c r="M61" s="72"/>
      <c r="N61" s="72"/>
    </row>
    <row r="62" spans="1:14" s="78" customFormat="1" ht="190.5" customHeight="1">
      <c r="A62" s="73" t="s">
        <v>222</v>
      </c>
      <c r="B62" s="76" t="s">
        <v>53</v>
      </c>
      <c r="C62" s="77" t="s">
        <v>43</v>
      </c>
      <c r="D62" s="70" t="s">
        <v>862</v>
      </c>
      <c r="E62" s="72"/>
      <c r="F62" s="72"/>
      <c r="G62" s="72"/>
      <c r="H62" s="72"/>
      <c r="I62" s="72"/>
      <c r="J62" s="72"/>
      <c r="K62" s="72"/>
      <c r="L62" s="72"/>
      <c r="M62" s="72"/>
      <c r="N62" s="72"/>
    </row>
    <row r="63" spans="1:14" s="78" customFormat="1" ht="30.6">
      <c r="A63" s="75" t="s">
        <v>228</v>
      </c>
      <c r="B63" s="70" t="s">
        <v>221</v>
      </c>
      <c r="C63" s="69" t="s">
        <v>43</v>
      </c>
      <c r="D63" s="70" t="s">
        <v>841</v>
      </c>
      <c r="E63" s="72"/>
      <c r="F63" s="72"/>
      <c r="G63" s="72"/>
      <c r="H63" s="72"/>
      <c r="I63" s="72"/>
      <c r="J63" s="72"/>
      <c r="K63" s="72"/>
      <c r="L63" s="72"/>
      <c r="M63" s="72"/>
      <c r="N63" s="72"/>
    </row>
    <row r="64" spans="1:14" s="78" customFormat="1" ht="20.399999999999999">
      <c r="A64" s="75" t="s">
        <v>372</v>
      </c>
      <c r="B64" s="70" t="s">
        <v>53</v>
      </c>
      <c r="C64" s="69" t="s">
        <v>43</v>
      </c>
      <c r="D64" s="135" t="s">
        <v>376</v>
      </c>
      <c r="E64" s="72"/>
      <c r="F64" s="72"/>
      <c r="G64" s="72"/>
      <c r="H64" s="72"/>
      <c r="I64" s="72"/>
      <c r="J64" s="72"/>
      <c r="K64" s="72"/>
      <c r="L64" s="72"/>
      <c r="M64" s="72"/>
      <c r="N64" s="72"/>
    </row>
    <row r="65" spans="1:14" s="81" customFormat="1" ht="20.399999999999999">
      <c r="A65" s="91" t="s">
        <v>417</v>
      </c>
      <c r="B65" s="70" t="s">
        <v>486</v>
      </c>
      <c r="C65" s="69" t="s">
        <v>45</v>
      </c>
      <c r="D65" s="70" t="s">
        <v>418</v>
      </c>
      <c r="E65" s="72"/>
      <c r="F65" s="72"/>
      <c r="G65" s="72"/>
      <c r="H65" s="72"/>
      <c r="I65" s="72"/>
      <c r="J65" s="72"/>
      <c r="K65" s="72"/>
      <c r="L65" s="72"/>
      <c r="M65" s="72"/>
      <c r="N65" s="72"/>
    </row>
    <row r="66" spans="1:14" s="40" customFormat="1" ht="20.399999999999999">
      <c r="A66" s="82" t="s">
        <v>383</v>
      </c>
      <c r="B66" s="82" t="s">
        <v>300</v>
      </c>
      <c r="C66" s="83" t="s">
        <v>43</v>
      </c>
      <c r="D66" s="82" t="s">
        <v>386</v>
      </c>
      <c r="E66" s="72"/>
      <c r="F66" s="72"/>
      <c r="G66" s="72"/>
      <c r="H66" s="72"/>
      <c r="I66" s="72"/>
      <c r="J66" s="72"/>
      <c r="K66" s="72"/>
      <c r="L66" s="72"/>
      <c r="M66" s="72"/>
      <c r="N66" s="72"/>
    </row>
    <row r="67" spans="1:14" s="40" customFormat="1">
      <c r="A67" s="82" t="s">
        <v>384</v>
      </c>
      <c r="B67" s="82" t="s">
        <v>300</v>
      </c>
      <c r="C67" s="83" t="s">
        <v>43</v>
      </c>
      <c r="D67" s="82" t="s">
        <v>385</v>
      </c>
      <c r="E67" s="72"/>
      <c r="F67" s="72"/>
      <c r="G67" s="72"/>
      <c r="H67" s="72"/>
      <c r="I67" s="72"/>
      <c r="J67" s="72"/>
      <c r="K67" s="72"/>
      <c r="L67" s="72"/>
      <c r="M67" s="72"/>
      <c r="N67" s="72"/>
    </row>
    <row r="68" spans="1:14" s="40" customFormat="1">
      <c r="A68" s="82" t="s">
        <v>780</v>
      </c>
      <c r="B68" s="82" t="s">
        <v>300</v>
      </c>
      <c r="C68" s="83" t="s">
        <v>43</v>
      </c>
      <c r="D68" s="82"/>
      <c r="E68" s="72"/>
      <c r="F68" s="72"/>
      <c r="G68" s="72"/>
      <c r="H68" s="72"/>
      <c r="I68" s="72"/>
      <c r="J68" s="72"/>
      <c r="K68" s="72"/>
      <c r="L68" s="72"/>
      <c r="M68" s="72"/>
      <c r="N68" s="72"/>
    </row>
    <row r="69" spans="1:14" s="40" customFormat="1">
      <c r="A69" s="82" t="s">
        <v>380</v>
      </c>
      <c r="B69" s="82" t="s">
        <v>300</v>
      </c>
      <c r="C69" s="83" t="s">
        <v>43</v>
      </c>
      <c r="D69" s="82" t="s">
        <v>382</v>
      </c>
      <c r="E69" s="72"/>
      <c r="F69" s="72"/>
      <c r="G69" s="72"/>
      <c r="H69" s="72"/>
      <c r="I69" s="72"/>
      <c r="J69" s="72"/>
      <c r="K69" s="72"/>
      <c r="L69" s="72"/>
      <c r="M69" s="72"/>
      <c r="N69" s="72"/>
    </row>
    <row r="70" spans="1:14" s="40" customFormat="1">
      <c r="A70" s="82" t="s">
        <v>647</v>
      </c>
      <c r="B70" s="82" t="s">
        <v>53</v>
      </c>
      <c r="C70" s="83" t="s">
        <v>45</v>
      </c>
      <c r="D70" s="82" t="s">
        <v>648</v>
      </c>
      <c r="E70" s="72"/>
      <c r="F70" s="72"/>
      <c r="G70" s="72"/>
      <c r="H70" s="72"/>
      <c r="I70" s="72"/>
      <c r="J70" s="72"/>
      <c r="K70" s="72"/>
      <c r="L70" s="72"/>
      <c r="M70" s="72"/>
      <c r="N70" s="72"/>
    </row>
    <row r="71" spans="1:14" s="84" customFormat="1" ht="61.2">
      <c r="A71" s="134" t="s">
        <v>388</v>
      </c>
      <c r="B71" s="134" t="s">
        <v>389</v>
      </c>
      <c r="C71" s="31" t="s">
        <v>391</v>
      </c>
      <c r="D71" s="134" t="s">
        <v>678</v>
      </c>
      <c r="E71" s="72"/>
      <c r="F71" s="72"/>
      <c r="G71" s="72"/>
      <c r="H71" s="72"/>
      <c r="I71" s="72"/>
      <c r="J71" s="72"/>
      <c r="K71" s="72"/>
      <c r="L71" s="72"/>
      <c r="M71" s="72"/>
      <c r="N71" s="72"/>
    </row>
    <row r="72" spans="1:14" s="84" customFormat="1" ht="20.399999999999999">
      <c r="A72" s="134" t="s">
        <v>390</v>
      </c>
      <c r="B72" s="134" t="s">
        <v>389</v>
      </c>
      <c r="C72" s="31" t="s">
        <v>391</v>
      </c>
      <c r="D72" s="34" t="s">
        <v>659</v>
      </c>
      <c r="E72" s="72"/>
      <c r="F72" s="72"/>
      <c r="G72" s="72"/>
      <c r="H72" s="72"/>
      <c r="I72" s="72"/>
      <c r="J72" s="72"/>
      <c r="K72" s="72"/>
      <c r="L72" s="72"/>
      <c r="M72" s="72"/>
      <c r="N72" s="72"/>
    </row>
    <row r="73" spans="1:14" ht="20.399999999999999">
      <c r="A73" s="134" t="s">
        <v>419</v>
      </c>
      <c r="B73" s="70" t="s">
        <v>420</v>
      </c>
      <c r="C73" s="31" t="s">
        <v>39</v>
      </c>
      <c r="D73" s="34" t="s">
        <v>421</v>
      </c>
      <c r="E73" s="72"/>
      <c r="F73" s="72"/>
      <c r="G73" s="72"/>
      <c r="H73" s="72"/>
      <c r="I73" s="72"/>
      <c r="J73" s="72"/>
      <c r="K73" s="72"/>
      <c r="L73" s="72"/>
      <c r="M73" s="72"/>
      <c r="N73" s="72"/>
    </row>
    <row r="74" spans="1:14" ht="165" customHeight="1">
      <c r="A74" s="134" t="s">
        <v>425</v>
      </c>
      <c r="B74" s="134" t="s">
        <v>67</v>
      </c>
      <c r="C74" s="31" t="s">
        <v>45</v>
      </c>
      <c r="D74" s="34" t="s">
        <v>487</v>
      </c>
      <c r="E74" s="72"/>
      <c r="F74" s="72"/>
      <c r="G74" s="72"/>
      <c r="H74" s="72"/>
      <c r="I74" s="72"/>
      <c r="J74" s="72"/>
      <c r="K74" s="72"/>
      <c r="L74" s="72"/>
      <c r="M74" s="72"/>
      <c r="N74" s="72"/>
    </row>
    <row r="75" spans="1:14" ht="61.2">
      <c r="A75" s="134" t="s">
        <v>424</v>
      </c>
      <c r="B75" s="134" t="s">
        <v>526</v>
      </c>
      <c r="C75" s="31" t="s">
        <v>45</v>
      </c>
      <c r="D75" s="34" t="s">
        <v>503</v>
      </c>
      <c r="E75" s="72"/>
      <c r="F75" s="72"/>
      <c r="G75" s="72"/>
      <c r="H75" s="72"/>
      <c r="I75" s="72"/>
      <c r="J75" s="72"/>
      <c r="K75" s="72"/>
      <c r="L75" s="72"/>
      <c r="M75" s="72"/>
      <c r="N75" s="72"/>
    </row>
    <row r="76" spans="1:14" ht="92.4">
      <c r="A76" s="134" t="s">
        <v>423</v>
      </c>
      <c r="B76" s="134" t="s">
        <v>857</v>
      </c>
      <c r="C76" s="31" t="s">
        <v>45</v>
      </c>
      <c r="D76" s="85" t="s">
        <v>516</v>
      </c>
      <c r="E76" s="72"/>
      <c r="F76" s="72"/>
      <c r="G76" s="72"/>
      <c r="H76" s="72"/>
      <c r="I76" s="72"/>
      <c r="J76" s="72"/>
      <c r="K76" s="72"/>
      <c r="L76" s="72"/>
      <c r="M76" s="72"/>
      <c r="N76" s="72"/>
    </row>
    <row r="77" spans="1:14" ht="91.8">
      <c r="A77" s="134" t="s">
        <v>422</v>
      </c>
      <c r="B77" s="134" t="s">
        <v>42</v>
      </c>
      <c r="C77" s="31" t="s">
        <v>39</v>
      </c>
      <c r="D77" s="34" t="s">
        <v>489</v>
      </c>
      <c r="E77" s="72"/>
      <c r="F77" s="72"/>
      <c r="G77" s="72"/>
      <c r="H77" s="72"/>
      <c r="I77" s="72"/>
      <c r="J77" s="72"/>
      <c r="K77" s="72"/>
      <c r="L77" s="72"/>
      <c r="M77" s="72"/>
      <c r="N77" s="72"/>
    </row>
    <row r="78" spans="1:14" s="33" customFormat="1" ht="91.8">
      <c r="A78" s="134" t="s">
        <v>443</v>
      </c>
      <c r="B78" s="134" t="s">
        <v>49</v>
      </c>
      <c r="C78" s="31" t="s">
        <v>45</v>
      </c>
      <c r="D78" s="134" t="s">
        <v>679</v>
      </c>
      <c r="E78" s="72"/>
      <c r="F78" s="72"/>
      <c r="G78" s="72"/>
      <c r="H78" s="72"/>
      <c r="I78" s="72"/>
      <c r="J78" s="72"/>
      <c r="K78" s="72"/>
      <c r="L78" s="72"/>
      <c r="M78" s="72"/>
      <c r="N78" s="72"/>
    </row>
    <row r="79" spans="1:14" s="33" customFormat="1" ht="51">
      <c r="A79" s="134" t="s">
        <v>444</v>
      </c>
      <c r="B79" s="134" t="s">
        <v>607</v>
      </c>
      <c r="C79" s="31" t="s">
        <v>45</v>
      </c>
      <c r="D79" s="134" t="s">
        <v>670</v>
      </c>
      <c r="E79" s="72"/>
      <c r="F79" s="72"/>
      <c r="G79" s="72"/>
      <c r="H79" s="72"/>
      <c r="I79" s="72"/>
      <c r="J79" s="72"/>
      <c r="K79" s="72"/>
      <c r="L79" s="72"/>
      <c r="M79" s="72"/>
      <c r="N79" s="72"/>
    </row>
    <row r="80" spans="1:14" s="40" customFormat="1" ht="122.4">
      <c r="A80" s="135" t="s">
        <v>292</v>
      </c>
      <c r="B80" s="134" t="s">
        <v>41</v>
      </c>
      <c r="C80" s="31" t="s">
        <v>45</v>
      </c>
      <c r="D80" s="134" t="s">
        <v>517</v>
      </c>
      <c r="E80" s="72"/>
      <c r="F80" s="72"/>
      <c r="G80" s="72"/>
      <c r="H80" s="72"/>
      <c r="I80" s="72"/>
      <c r="J80" s="72"/>
      <c r="K80" s="72"/>
      <c r="L80" s="72"/>
      <c r="M80" s="72"/>
      <c r="N80" s="72"/>
    </row>
    <row r="81" spans="1:14" s="65" customFormat="1" ht="20.399999999999999">
      <c r="A81" s="186" t="s">
        <v>644</v>
      </c>
      <c r="B81" s="134" t="s">
        <v>654</v>
      </c>
      <c r="C81" s="69" t="s">
        <v>45</v>
      </c>
      <c r="D81" s="134" t="s">
        <v>688</v>
      </c>
      <c r="E81" s="72"/>
      <c r="F81" s="72"/>
      <c r="G81" s="72"/>
      <c r="H81" s="72"/>
      <c r="I81" s="72"/>
      <c r="J81" s="72"/>
      <c r="K81" s="72"/>
      <c r="L81" s="72"/>
      <c r="M81" s="72"/>
      <c r="N81" s="72"/>
    </row>
    <row r="82" spans="1:14" s="65" customFormat="1" ht="30.6">
      <c r="A82" s="187" t="s">
        <v>645</v>
      </c>
      <c r="B82" s="134" t="s">
        <v>389</v>
      </c>
      <c r="C82" s="69" t="s">
        <v>45</v>
      </c>
      <c r="D82" s="134" t="s">
        <v>689</v>
      </c>
      <c r="E82" s="72"/>
      <c r="F82" s="72"/>
      <c r="G82" s="72"/>
      <c r="H82" s="72"/>
      <c r="I82" s="72"/>
      <c r="J82" s="72"/>
      <c r="K82" s="72"/>
      <c r="L82" s="72"/>
      <c r="M82" s="72"/>
      <c r="N82" s="72"/>
    </row>
    <row r="83" spans="1:14" ht="122.4">
      <c r="A83" s="134" t="s">
        <v>447</v>
      </c>
      <c r="B83" s="134" t="s">
        <v>53</v>
      </c>
      <c r="C83" s="69" t="s">
        <v>39</v>
      </c>
      <c r="D83" s="134" t="s">
        <v>566</v>
      </c>
      <c r="E83" s="72"/>
      <c r="F83" s="72"/>
      <c r="G83" s="72"/>
      <c r="H83" s="72"/>
      <c r="I83" s="72"/>
      <c r="J83" s="72"/>
      <c r="K83" s="72"/>
      <c r="L83" s="72"/>
      <c r="M83" s="72"/>
      <c r="N83" s="72"/>
    </row>
    <row r="84" spans="1:14" s="86" customFormat="1" ht="225" customHeight="1">
      <c r="A84" s="75" t="s">
        <v>378</v>
      </c>
      <c r="B84" s="82" t="s">
        <v>863</v>
      </c>
      <c r="C84" s="31" t="s">
        <v>45</v>
      </c>
      <c r="D84" s="134" t="s">
        <v>681</v>
      </c>
    </row>
    <row r="85" spans="1:14" s="40" customFormat="1" ht="241.8" customHeight="1">
      <c r="A85" s="75" t="s">
        <v>377</v>
      </c>
      <c r="B85" s="82" t="s">
        <v>864</v>
      </c>
      <c r="C85" s="31" t="s">
        <v>45</v>
      </c>
      <c r="D85" s="134" t="s">
        <v>683</v>
      </c>
    </row>
    <row r="86" spans="1:14" s="40" customFormat="1" ht="87" customHeight="1">
      <c r="A86" s="75" t="s">
        <v>460</v>
      </c>
      <c r="B86" s="75" t="s">
        <v>640</v>
      </c>
      <c r="C86" s="75" t="s">
        <v>43</v>
      </c>
      <c r="D86" s="75" t="s">
        <v>459</v>
      </c>
    </row>
    <row r="87" spans="1:14" s="40" customFormat="1" ht="103.2" customHeight="1">
      <c r="A87" s="70" t="s">
        <v>650</v>
      </c>
      <c r="B87" s="92" t="s">
        <v>652</v>
      </c>
      <c r="C87" s="93" t="s">
        <v>43</v>
      </c>
      <c r="D87" s="174" t="s">
        <v>662</v>
      </c>
      <c r="E87" s="179"/>
    </row>
    <row r="88" spans="1:14" s="40" customFormat="1" ht="172.2" customHeight="1">
      <c r="A88" s="88" t="s">
        <v>651</v>
      </c>
      <c r="B88" s="92" t="s">
        <v>850</v>
      </c>
      <c r="C88" s="93" t="s">
        <v>45</v>
      </c>
      <c r="D88" s="174" t="s">
        <v>851</v>
      </c>
      <c r="E88" s="179"/>
    </row>
    <row r="89" spans="1:14" s="40" customFormat="1" ht="87" customHeight="1">
      <c r="A89" s="92" t="s">
        <v>638</v>
      </c>
      <c r="B89" s="92" t="s">
        <v>53</v>
      </c>
      <c r="C89" s="93" t="s">
        <v>45</v>
      </c>
      <c r="D89" s="92" t="s">
        <v>641</v>
      </c>
      <c r="E89" s="87"/>
    </row>
    <row r="90" spans="1:14" s="40" customFormat="1" ht="293.39999999999998" customHeight="1">
      <c r="A90" s="92" t="s">
        <v>639</v>
      </c>
      <c r="B90" s="92" t="s">
        <v>865</v>
      </c>
      <c r="C90" s="93" t="s">
        <v>45</v>
      </c>
      <c r="D90" s="92" t="s">
        <v>655</v>
      </c>
      <c r="E90" s="87"/>
    </row>
    <row r="91" spans="1:14" s="40" customFormat="1" ht="87" customHeight="1">
      <c r="A91" s="92" t="s">
        <v>653</v>
      </c>
      <c r="B91" s="92" t="s">
        <v>389</v>
      </c>
      <c r="C91" s="93" t="s">
        <v>43</v>
      </c>
      <c r="D91" s="92" t="s">
        <v>642</v>
      </c>
      <c r="E91" s="87"/>
    </row>
    <row r="92" spans="1:14" s="40" customFormat="1" ht="87" customHeight="1">
      <c r="A92" s="75" t="s">
        <v>643</v>
      </c>
      <c r="B92" s="75" t="s">
        <v>389</v>
      </c>
      <c r="C92" s="165" t="s">
        <v>45</v>
      </c>
      <c r="D92" s="75" t="s">
        <v>685</v>
      </c>
      <c r="E92" s="87"/>
    </row>
    <row r="93" spans="1:14">
      <c r="A93" s="70" t="s">
        <v>736</v>
      </c>
      <c r="B93" s="70" t="s">
        <v>737</v>
      </c>
      <c r="C93" s="69" t="s">
        <v>45</v>
      </c>
      <c r="D93" s="167" t="s">
        <v>742</v>
      </c>
      <c r="E93" s="175"/>
    </row>
    <row r="94" spans="1:14" s="40" customFormat="1" ht="36" customHeight="1">
      <c r="A94" s="92" t="s">
        <v>731</v>
      </c>
      <c r="B94" s="70" t="s">
        <v>40</v>
      </c>
      <c r="C94" s="69" t="s">
        <v>43</v>
      </c>
      <c r="D94" s="167" t="s">
        <v>734</v>
      </c>
      <c r="E94" s="179"/>
    </row>
    <row r="95" spans="1:14" s="40" customFormat="1" ht="37.200000000000003" customHeight="1">
      <c r="A95" s="92" t="s">
        <v>732</v>
      </c>
      <c r="B95" s="70" t="s">
        <v>42</v>
      </c>
      <c r="C95" s="69" t="s">
        <v>43</v>
      </c>
      <c r="D95" s="167" t="s">
        <v>735</v>
      </c>
      <c r="E95" s="179"/>
    </row>
    <row r="96" spans="1:14" s="40" customFormat="1" ht="51" customHeight="1">
      <c r="A96" s="92" t="s">
        <v>797</v>
      </c>
      <c r="B96" s="70" t="s">
        <v>38</v>
      </c>
      <c r="C96" s="69" t="s">
        <v>43</v>
      </c>
      <c r="D96" s="167" t="s">
        <v>743</v>
      </c>
      <c r="E96" s="179"/>
    </row>
    <row r="97" spans="1:14" s="40" customFormat="1" ht="35.4" customHeight="1">
      <c r="A97" s="92" t="s">
        <v>738</v>
      </c>
      <c r="B97" s="70" t="s">
        <v>739</v>
      </c>
      <c r="C97" s="69" t="s">
        <v>43</v>
      </c>
      <c r="D97" s="244" t="s">
        <v>754</v>
      </c>
      <c r="E97" s="179"/>
    </row>
    <row r="98" spans="1:14" s="40" customFormat="1" ht="28.8" customHeight="1">
      <c r="A98" s="92" t="s">
        <v>741</v>
      </c>
      <c r="B98" s="70" t="s">
        <v>739</v>
      </c>
      <c r="C98" s="69" t="s">
        <v>43</v>
      </c>
      <c r="D98" s="244" t="s">
        <v>755</v>
      </c>
      <c r="E98" s="179"/>
    </row>
    <row r="99" spans="1:14" s="40" customFormat="1" ht="121.8" customHeight="1">
      <c r="A99" s="134" t="s">
        <v>747</v>
      </c>
      <c r="B99" s="82" t="s">
        <v>756</v>
      </c>
      <c r="C99" s="83" t="s">
        <v>43</v>
      </c>
      <c r="D99" s="174" t="s">
        <v>836</v>
      </c>
      <c r="E99" s="179"/>
    </row>
    <row r="100" spans="1:14" s="40" customFormat="1" ht="36.6" customHeight="1">
      <c r="A100" s="134" t="s">
        <v>791</v>
      </c>
      <c r="B100" s="82" t="s">
        <v>793</v>
      </c>
      <c r="C100" s="83" t="s">
        <v>45</v>
      </c>
      <c r="D100" s="75" t="s">
        <v>796</v>
      </c>
      <c r="E100" s="87"/>
    </row>
    <row r="101" spans="1:14" s="40" customFormat="1" ht="31.8" customHeight="1">
      <c r="A101" s="134" t="s">
        <v>790</v>
      </c>
      <c r="B101" s="82" t="s">
        <v>792</v>
      </c>
      <c r="C101" s="83" t="s">
        <v>45</v>
      </c>
      <c r="D101" s="75" t="s">
        <v>838</v>
      </c>
      <c r="E101" s="87"/>
    </row>
    <row r="102" spans="1:14" s="40" customFormat="1" ht="31.2" customHeight="1">
      <c r="A102" s="134" t="s">
        <v>381</v>
      </c>
      <c r="B102" s="82" t="s">
        <v>300</v>
      </c>
      <c r="C102" s="83" t="s">
        <v>43</v>
      </c>
      <c r="D102" s="174"/>
      <c r="E102" s="179"/>
    </row>
    <row r="103" spans="1:14" s="40" customFormat="1" ht="31.2" customHeight="1">
      <c r="A103" s="134" t="s">
        <v>781</v>
      </c>
      <c r="B103" s="82" t="s">
        <v>300</v>
      </c>
      <c r="C103" s="83" t="s">
        <v>43</v>
      </c>
      <c r="D103" s="174"/>
      <c r="E103" s="179"/>
    </row>
    <row r="104" spans="1:14" s="40" customFormat="1" ht="31.2" customHeight="1">
      <c r="A104" s="134" t="s">
        <v>691</v>
      </c>
      <c r="B104" s="82" t="s">
        <v>300</v>
      </c>
      <c r="C104" s="83" t="s">
        <v>43</v>
      </c>
      <c r="D104" s="174"/>
      <c r="E104" s="179"/>
    </row>
    <row r="105" spans="1:14" s="40" customFormat="1" ht="31.2" customHeight="1">
      <c r="A105" s="134" t="s">
        <v>692</v>
      </c>
      <c r="B105" s="82" t="s">
        <v>300</v>
      </c>
      <c r="C105" s="83" t="s">
        <v>43</v>
      </c>
      <c r="D105" s="174"/>
      <c r="E105" s="179"/>
    </row>
    <row r="106" spans="1:14" s="40" customFormat="1" ht="31.2" customHeight="1">
      <c r="A106" s="134" t="s">
        <v>693</v>
      </c>
      <c r="B106" s="82" t="s">
        <v>300</v>
      </c>
      <c r="C106" s="83" t="s">
        <v>43</v>
      </c>
      <c r="D106" s="75"/>
      <c r="E106" s="87"/>
    </row>
    <row r="107" spans="1:14" s="40" customFormat="1" ht="19.95" customHeight="1">
      <c r="A107" s="134" t="s">
        <v>746</v>
      </c>
      <c r="B107" s="82" t="s">
        <v>300</v>
      </c>
      <c r="C107" s="83" t="s">
        <v>43</v>
      </c>
      <c r="D107" s="75"/>
      <c r="E107" s="87"/>
    </row>
    <row r="108" spans="1:14" s="40" customFormat="1" ht="31.2" customHeight="1">
      <c r="A108" s="134" t="s">
        <v>445</v>
      </c>
      <c r="B108" s="134" t="s">
        <v>451</v>
      </c>
      <c r="C108" s="69" t="s">
        <v>39</v>
      </c>
      <c r="D108" s="134" t="s">
        <v>454</v>
      </c>
      <c r="E108" s="194"/>
    </row>
    <row r="109" spans="1:14" ht="30.6">
      <c r="A109" s="88" t="s">
        <v>680</v>
      </c>
      <c r="B109" s="74" t="s">
        <v>29</v>
      </c>
      <c r="C109" s="74" t="s">
        <v>656</v>
      </c>
      <c r="E109" s="72"/>
      <c r="F109" s="72"/>
      <c r="G109" s="72"/>
      <c r="H109" s="72"/>
      <c r="I109" s="72"/>
      <c r="J109" s="72"/>
      <c r="K109" s="72"/>
      <c r="L109" s="72"/>
      <c r="M109" s="72"/>
      <c r="N109" s="72"/>
    </row>
    <row r="110" spans="1:14" ht="30.6">
      <c r="A110" s="88" t="s">
        <v>456</v>
      </c>
      <c r="B110" s="74" t="s">
        <v>29</v>
      </c>
      <c r="C110" s="74" t="s">
        <v>657</v>
      </c>
      <c r="E110" s="72"/>
      <c r="F110" s="72"/>
      <c r="G110" s="72"/>
      <c r="H110" s="72"/>
      <c r="I110" s="72"/>
      <c r="J110" s="72"/>
      <c r="K110" s="72"/>
      <c r="L110" s="72"/>
      <c r="M110" s="72"/>
      <c r="N110" s="72"/>
    </row>
    <row r="111" spans="1:14" ht="30.6">
      <c r="A111" s="88" t="s">
        <v>730</v>
      </c>
      <c r="B111" s="74" t="s">
        <v>29</v>
      </c>
      <c r="C111" s="74" t="s">
        <v>658</v>
      </c>
      <c r="E111" s="72"/>
      <c r="F111" s="72"/>
      <c r="G111" s="72"/>
      <c r="H111" s="72"/>
      <c r="I111" s="72"/>
      <c r="J111" s="72"/>
      <c r="K111" s="72"/>
      <c r="L111" s="72"/>
      <c r="M111" s="72"/>
      <c r="N111" s="72"/>
    </row>
    <row r="112" spans="1:14">
      <c r="E112" s="72"/>
      <c r="F112" s="72"/>
      <c r="G112" s="72"/>
      <c r="H112" s="72"/>
      <c r="I112" s="72"/>
      <c r="J112" s="72"/>
      <c r="K112" s="72"/>
      <c r="L112" s="72"/>
      <c r="M112" s="72"/>
      <c r="N112" s="72"/>
    </row>
    <row r="113" spans="5:14">
      <c r="E113" s="72"/>
      <c r="F113" s="72"/>
      <c r="G113" s="72"/>
      <c r="H113" s="72"/>
      <c r="I113" s="72"/>
      <c r="J113" s="72"/>
      <c r="K113" s="72"/>
      <c r="L113" s="72"/>
      <c r="M113" s="72"/>
      <c r="N113" s="72"/>
    </row>
    <row r="114" spans="5:14">
      <c r="E114" s="72"/>
      <c r="F114" s="72"/>
      <c r="G114" s="72"/>
      <c r="H114" s="72"/>
      <c r="I114" s="72"/>
      <c r="J114" s="72"/>
      <c r="K114" s="72"/>
      <c r="L114" s="72"/>
      <c r="M114" s="72"/>
      <c r="N114" s="72"/>
    </row>
    <row r="115" spans="5:14">
      <c r="E115" s="72"/>
      <c r="F115" s="72"/>
      <c r="G115" s="72"/>
      <c r="H115" s="72"/>
      <c r="I115" s="72"/>
      <c r="J115" s="72"/>
      <c r="K115" s="72"/>
      <c r="L115" s="72"/>
      <c r="M115" s="72"/>
      <c r="N115" s="72"/>
    </row>
    <row r="116" spans="5:14">
      <c r="E116" s="72"/>
      <c r="F116" s="72"/>
      <c r="G116" s="72"/>
      <c r="H116" s="72"/>
      <c r="I116" s="72"/>
      <c r="J116" s="72"/>
      <c r="K116" s="72"/>
      <c r="L116" s="72"/>
      <c r="M116" s="72"/>
      <c r="N116" s="72"/>
    </row>
    <row r="117" spans="5:14">
      <c r="E117" s="72"/>
      <c r="F117" s="72"/>
      <c r="G117" s="72"/>
      <c r="H117" s="72"/>
      <c r="I117" s="72"/>
      <c r="J117" s="72"/>
      <c r="K117" s="72"/>
      <c r="L117" s="72"/>
      <c r="M117" s="72"/>
      <c r="N117" s="72"/>
    </row>
    <row r="118" spans="5:14">
      <c r="E118" s="72"/>
      <c r="F118" s="72"/>
      <c r="G118" s="72"/>
      <c r="H118" s="72"/>
      <c r="I118" s="72"/>
      <c r="J118" s="72"/>
      <c r="K118" s="72"/>
      <c r="L118" s="72"/>
      <c r="M118" s="72"/>
      <c r="N118" s="72"/>
    </row>
    <row r="119" spans="5:14">
      <c r="E119" s="72"/>
      <c r="F119" s="72"/>
      <c r="G119" s="72"/>
      <c r="H119" s="72"/>
      <c r="I119" s="72"/>
      <c r="J119" s="72"/>
      <c r="K119" s="72"/>
      <c r="L119" s="72"/>
      <c r="M119" s="72"/>
      <c r="N119" s="72"/>
    </row>
    <row r="120" spans="5:14">
      <c r="E120" s="72"/>
      <c r="F120" s="72"/>
      <c r="G120" s="72"/>
      <c r="H120" s="72"/>
      <c r="I120" s="72"/>
      <c r="J120" s="72"/>
      <c r="K120" s="72"/>
      <c r="L120" s="72"/>
      <c r="M120" s="72"/>
      <c r="N120" s="72"/>
    </row>
    <row r="121" spans="5:14">
      <c r="E121" s="72"/>
      <c r="F121" s="72"/>
      <c r="G121" s="72"/>
      <c r="H121" s="72"/>
      <c r="I121" s="72"/>
      <c r="J121" s="72"/>
      <c r="K121" s="72"/>
      <c r="L121" s="72"/>
      <c r="M121" s="72"/>
      <c r="N121" s="72"/>
    </row>
    <row r="122" spans="5:14">
      <c r="E122" s="72"/>
      <c r="F122" s="72"/>
      <c r="G122" s="72"/>
      <c r="H122" s="72"/>
      <c r="I122" s="72"/>
      <c r="J122" s="72"/>
      <c r="K122" s="72"/>
      <c r="L122" s="72"/>
      <c r="M122" s="72"/>
      <c r="N122" s="72"/>
    </row>
    <row r="123" spans="5:14">
      <c r="E123" s="72"/>
      <c r="F123" s="72"/>
      <c r="G123" s="72"/>
      <c r="H123" s="72"/>
      <c r="I123" s="72"/>
      <c r="J123" s="72"/>
      <c r="K123" s="72"/>
      <c r="L123" s="72"/>
      <c r="M123" s="72"/>
      <c r="N123" s="72"/>
    </row>
    <row r="124" spans="5:14">
      <c r="E124" s="72"/>
      <c r="F124" s="72"/>
      <c r="G124" s="72"/>
      <c r="H124" s="72"/>
      <c r="I124" s="72"/>
      <c r="J124" s="72"/>
      <c r="K124" s="72"/>
      <c r="L124" s="72"/>
      <c r="M124" s="72"/>
      <c r="N124" s="72"/>
    </row>
    <row r="125" spans="5:14">
      <c r="E125" s="72"/>
      <c r="F125" s="72"/>
      <c r="G125" s="72"/>
      <c r="H125" s="72"/>
      <c r="I125" s="72"/>
      <c r="J125" s="72"/>
      <c r="K125" s="72"/>
      <c r="L125" s="72"/>
      <c r="M125" s="72"/>
      <c r="N125" s="72"/>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9"/>
  <sheetViews>
    <sheetView zoomScaleNormal="100" workbookViewId="0">
      <selection activeCell="G6" sqref="G6"/>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16384" width="11" style="33"/>
  </cols>
  <sheetData>
    <row r="1" spans="1:6" s="30" customFormat="1" ht="12" customHeight="1">
      <c r="A1" s="29" t="s">
        <v>51</v>
      </c>
      <c r="B1" s="29" t="s">
        <v>50</v>
      </c>
      <c r="C1" s="29" t="s">
        <v>52</v>
      </c>
      <c r="D1" s="29" t="s">
        <v>142</v>
      </c>
    </row>
    <row r="2" spans="1:6" ht="20.399999999999999">
      <c r="A2" s="134" t="s">
        <v>419</v>
      </c>
      <c r="B2" s="70" t="s">
        <v>420</v>
      </c>
      <c r="C2" s="31" t="s">
        <v>39</v>
      </c>
      <c r="D2" s="34" t="s">
        <v>518</v>
      </c>
      <c r="E2" s="36"/>
      <c r="F2" s="36"/>
    </row>
    <row r="3" spans="1:6" ht="20.399999999999999">
      <c r="A3" s="134" t="s">
        <v>177</v>
      </c>
      <c r="B3" s="70" t="s">
        <v>67</v>
      </c>
      <c r="C3" s="31" t="s">
        <v>448</v>
      </c>
      <c r="D3" s="34" t="s">
        <v>374</v>
      </c>
    </row>
    <row r="4" spans="1:6" ht="20.399999999999999">
      <c r="A4" s="134" t="s">
        <v>425</v>
      </c>
      <c r="B4" s="134" t="s">
        <v>67</v>
      </c>
      <c r="C4" s="31" t="s">
        <v>39</v>
      </c>
      <c r="D4" s="34" t="s">
        <v>519</v>
      </c>
    </row>
    <row r="5" spans="1:6" ht="61.2">
      <c r="A5" s="134" t="s">
        <v>424</v>
      </c>
      <c r="B5" s="70" t="s">
        <v>526</v>
      </c>
      <c r="C5" s="31" t="s">
        <v>45</v>
      </c>
      <c r="D5" s="34" t="s">
        <v>527</v>
      </c>
      <c r="E5" s="36"/>
      <c r="F5" s="36"/>
    </row>
    <row r="6" spans="1:6" ht="57.75" customHeight="1">
      <c r="A6" s="91" t="s">
        <v>426</v>
      </c>
      <c r="B6" s="70" t="s">
        <v>526</v>
      </c>
      <c r="C6" s="69" t="s">
        <v>39</v>
      </c>
      <c r="D6" s="70" t="s">
        <v>528</v>
      </c>
    </row>
    <row r="7" spans="1:6" s="66" customFormat="1" ht="81.599999999999994">
      <c r="A7" s="134" t="s">
        <v>429</v>
      </c>
      <c r="B7" s="70" t="s">
        <v>49</v>
      </c>
      <c r="C7" s="69" t="s">
        <v>45</v>
      </c>
      <c r="D7" s="134" t="s">
        <v>430</v>
      </c>
    </row>
    <row r="8" spans="1:6" ht="102">
      <c r="A8" s="134" t="s">
        <v>427</v>
      </c>
      <c r="B8" s="70" t="s">
        <v>49</v>
      </c>
      <c r="C8" s="69" t="s">
        <v>45</v>
      </c>
      <c r="D8" s="134" t="s">
        <v>449</v>
      </c>
    </row>
    <row r="9" spans="1:6" ht="20.399999999999999">
      <c r="A9" s="134" t="s">
        <v>529</v>
      </c>
      <c r="B9" s="134" t="s">
        <v>257</v>
      </c>
      <c r="C9" s="31" t="s">
        <v>39</v>
      </c>
      <c r="D9" s="32"/>
    </row>
    <row r="10" spans="1:6" ht="20.399999999999999">
      <c r="A10" s="134" t="s">
        <v>530</v>
      </c>
      <c r="B10" s="134" t="s">
        <v>257</v>
      </c>
      <c r="C10" s="31" t="s">
        <v>45</v>
      </c>
      <c r="D10" s="32" t="s">
        <v>450</v>
      </c>
    </row>
    <row r="11" spans="1:6" ht="20.399999999999999">
      <c r="A11" s="134" t="s">
        <v>178</v>
      </c>
      <c r="B11" s="134" t="s">
        <v>257</v>
      </c>
      <c r="C11" s="31" t="s">
        <v>39</v>
      </c>
      <c r="D11" s="32"/>
    </row>
    <row r="12" spans="1:6" ht="30.6">
      <c r="A12" s="134" t="s">
        <v>440</v>
      </c>
      <c r="B12" s="134" t="s">
        <v>42</v>
      </c>
      <c r="C12" s="31" t="s">
        <v>43</v>
      </c>
      <c r="D12" s="134" t="s">
        <v>531</v>
      </c>
    </row>
    <row r="13" spans="1:6">
      <c r="A13" s="134" t="s">
        <v>532</v>
      </c>
      <c r="B13" s="134" t="s">
        <v>40</v>
      </c>
      <c r="C13" s="31" t="s">
        <v>39</v>
      </c>
      <c r="D13" s="70" t="s">
        <v>431</v>
      </c>
    </row>
    <row r="14" spans="1:6">
      <c r="A14" s="134" t="s">
        <v>533</v>
      </c>
      <c r="B14" s="134" t="s">
        <v>41</v>
      </c>
      <c r="C14" s="69" t="s">
        <v>39</v>
      </c>
      <c r="D14" s="70" t="s">
        <v>432</v>
      </c>
    </row>
    <row r="15" spans="1:6">
      <c r="A15" s="134" t="s">
        <v>520</v>
      </c>
      <c r="B15" s="134" t="s">
        <v>42</v>
      </c>
      <c r="C15" s="69" t="s">
        <v>39</v>
      </c>
      <c r="D15" s="70" t="s">
        <v>433</v>
      </c>
    </row>
    <row r="16" spans="1:6">
      <c r="A16" s="134" t="s">
        <v>534</v>
      </c>
      <c r="B16" s="134" t="s">
        <v>42</v>
      </c>
      <c r="C16" s="31" t="s">
        <v>43</v>
      </c>
      <c r="D16" s="70" t="s">
        <v>535</v>
      </c>
    </row>
    <row r="17" spans="1:6">
      <c r="A17" s="134" t="s">
        <v>536</v>
      </c>
      <c r="B17" s="134" t="s">
        <v>42</v>
      </c>
      <c r="C17" s="69" t="s">
        <v>43</v>
      </c>
      <c r="D17" s="70" t="s">
        <v>537</v>
      </c>
    </row>
    <row r="18" spans="1:6">
      <c r="A18" s="134" t="s">
        <v>538</v>
      </c>
      <c r="B18" s="134" t="s">
        <v>44</v>
      </c>
      <c r="C18" s="69" t="s">
        <v>43</v>
      </c>
      <c r="D18" s="134" t="s">
        <v>521</v>
      </c>
    </row>
    <row r="19" spans="1:6" ht="20.399999999999999">
      <c r="A19" s="134" t="s">
        <v>539</v>
      </c>
      <c r="B19" s="134" t="s">
        <v>258</v>
      </c>
      <c r="C19" s="31" t="s">
        <v>43</v>
      </c>
      <c r="D19" s="70" t="s">
        <v>522</v>
      </c>
    </row>
    <row r="20" spans="1:6" ht="173.4">
      <c r="A20" s="134" t="s">
        <v>434</v>
      </c>
      <c r="B20" s="79" t="s">
        <v>873</v>
      </c>
      <c r="C20" s="69" t="s">
        <v>39</v>
      </c>
      <c r="D20" s="134" t="s">
        <v>879</v>
      </c>
      <c r="E20" s="67"/>
    </row>
    <row r="21" spans="1:6" ht="20.399999999999999">
      <c r="A21" s="134" t="s">
        <v>435</v>
      </c>
      <c r="B21" s="134" t="s">
        <v>562</v>
      </c>
      <c r="C21" s="69" t="s">
        <v>39</v>
      </c>
      <c r="D21" s="134" t="s">
        <v>523</v>
      </c>
    </row>
    <row r="22" spans="1:6" ht="20.399999999999999">
      <c r="A22" s="134" t="s">
        <v>436</v>
      </c>
      <c r="B22" s="134" t="s">
        <v>562</v>
      </c>
      <c r="C22" s="69" t="s">
        <v>39</v>
      </c>
      <c r="D22" s="134" t="s">
        <v>524</v>
      </c>
      <c r="E22" s="36"/>
      <c r="F22" s="36"/>
    </row>
    <row r="23" spans="1:6" ht="20.399999999999999">
      <c r="A23" s="134" t="s">
        <v>437</v>
      </c>
      <c r="B23" s="134" t="s">
        <v>130</v>
      </c>
      <c r="C23" s="69" t="s">
        <v>39</v>
      </c>
      <c r="D23" s="134" t="s">
        <v>525</v>
      </c>
      <c r="E23" s="36"/>
      <c r="F23" s="36"/>
    </row>
    <row r="24" spans="1:6" ht="51">
      <c r="A24" s="134" t="s">
        <v>428</v>
      </c>
      <c r="B24" s="134" t="s">
        <v>130</v>
      </c>
      <c r="C24" s="69" t="s">
        <v>45</v>
      </c>
      <c r="D24" s="134" t="s">
        <v>540</v>
      </c>
    </row>
    <row r="25" spans="1:6" ht="40.799999999999997">
      <c r="A25" s="113" t="s">
        <v>541</v>
      </c>
      <c r="B25" s="113" t="s">
        <v>846</v>
      </c>
      <c r="C25" s="114" t="s">
        <v>45</v>
      </c>
      <c r="D25" s="113" t="s">
        <v>869</v>
      </c>
      <c r="E25" s="36"/>
      <c r="F25" s="36"/>
    </row>
    <row r="26" spans="1:6" ht="40.799999999999997">
      <c r="A26" s="134" t="s">
        <v>438</v>
      </c>
      <c r="B26" s="134" t="s">
        <v>42</v>
      </c>
      <c r="C26" s="69" t="s">
        <v>39</v>
      </c>
      <c r="D26" s="134" t="s">
        <v>439</v>
      </c>
      <c r="E26" s="36"/>
      <c r="F26" s="36"/>
    </row>
    <row r="27" spans="1:6" s="66" customFormat="1" ht="20.399999999999999">
      <c r="A27" s="134" t="s">
        <v>441</v>
      </c>
      <c r="B27" s="134" t="s">
        <v>42</v>
      </c>
      <c r="C27" s="31" t="s">
        <v>43</v>
      </c>
      <c r="D27" s="134" t="s">
        <v>442</v>
      </c>
    </row>
    <row r="28" spans="1:6" ht="122.4">
      <c r="A28" s="134" t="s">
        <v>195</v>
      </c>
      <c r="B28" s="70" t="s">
        <v>563</v>
      </c>
      <c r="C28" s="69" t="s">
        <v>39</v>
      </c>
      <c r="D28" s="70" t="s">
        <v>561</v>
      </c>
      <c r="E28" s="36"/>
      <c r="F28" s="36"/>
    </row>
    <row r="29" spans="1:6">
      <c r="A29" s="134" t="s">
        <v>37</v>
      </c>
      <c r="B29" s="134" t="s">
        <v>42</v>
      </c>
      <c r="C29" s="31" t="s">
        <v>43</v>
      </c>
      <c r="D29" s="32"/>
      <c r="E29" s="36"/>
      <c r="F29" s="36"/>
    </row>
    <row r="30" spans="1:6">
      <c r="A30" s="37"/>
      <c r="B30" s="37"/>
      <c r="C30" s="36"/>
      <c r="D30" s="37"/>
      <c r="E30" s="36"/>
      <c r="F30" s="36"/>
    </row>
    <row r="31" spans="1:6">
      <c r="A31" s="37" t="s">
        <v>542</v>
      </c>
      <c r="B31" s="37"/>
      <c r="C31" s="36"/>
      <c r="D31" s="36"/>
      <c r="E31" s="36"/>
      <c r="F31" s="36"/>
    </row>
    <row r="32" spans="1:6">
      <c r="A32" s="37"/>
      <c r="B32" s="37"/>
      <c r="C32" s="36"/>
      <c r="D32" s="36"/>
      <c r="E32" s="36"/>
      <c r="F32" s="36"/>
    </row>
    <row r="33" spans="1:6">
      <c r="A33" s="37"/>
      <c r="B33" s="37"/>
      <c r="C33" s="36"/>
      <c r="E33" s="36"/>
      <c r="F33" s="36"/>
    </row>
    <row r="34" spans="1:6">
      <c r="A34" s="37"/>
      <c r="B34" s="37"/>
      <c r="C34" s="37"/>
      <c r="D34" s="36"/>
    </row>
    <row r="35" spans="1:6">
      <c r="A35" s="37"/>
      <c r="B35" s="37"/>
      <c r="C35" s="36"/>
      <c r="D35" s="36"/>
    </row>
    <row r="36" spans="1:6">
      <c r="A36" s="37"/>
      <c r="B36" s="37"/>
      <c r="C36" s="36"/>
      <c r="D36" s="36"/>
    </row>
    <row r="37" spans="1:6">
      <c r="A37" s="37"/>
      <c r="B37" s="37"/>
      <c r="C37" s="36"/>
      <c r="D37" s="36"/>
    </row>
    <row r="38" spans="1:6">
      <c r="A38" s="37"/>
      <c r="B38" s="37"/>
      <c r="C38" s="36"/>
      <c r="D38" s="36"/>
    </row>
    <row r="39" spans="1:6">
      <c r="A39" s="37"/>
      <c r="B39" s="37"/>
      <c r="C39" s="36"/>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40"/>
  <sheetViews>
    <sheetView zoomScaleNormal="100" workbookViewId="0">
      <selection activeCell="F8" sqref="F8"/>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16384" width="11" style="33"/>
  </cols>
  <sheetData>
    <row r="1" spans="1:6" s="30" customFormat="1" ht="12" customHeight="1">
      <c r="A1" s="29" t="s">
        <v>51</v>
      </c>
      <c r="B1" s="29" t="s">
        <v>50</v>
      </c>
      <c r="C1" s="29" t="s">
        <v>52</v>
      </c>
      <c r="D1" s="29" t="s">
        <v>142</v>
      </c>
    </row>
    <row r="2" spans="1:6" ht="20.399999999999999">
      <c r="A2" s="134" t="s">
        <v>419</v>
      </c>
      <c r="B2" s="70" t="s">
        <v>420</v>
      </c>
      <c r="C2" s="31" t="s">
        <v>39</v>
      </c>
      <c r="D2" s="34" t="s">
        <v>518</v>
      </c>
      <c r="E2" s="36"/>
      <c r="F2" s="36"/>
    </row>
    <row r="3" spans="1:6" ht="20.399999999999999">
      <c r="A3" s="134" t="s">
        <v>177</v>
      </c>
      <c r="B3" s="70" t="s">
        <v>67</v>
      </c>
      <c r="C3" s="31" t="s">
        <v>448</v>
      </c>
      <c r="D3" s="34" t="s">
        <v>374</v>
      </c>
    </row>
    <row r="4" spans="1:6" ht="20.399999999999999">
      <c r="A4" s="134" t="s">
        <v>425</v>
      </c>
      <c r="B4" s="134" t="s">
        <v>67</v>
      </c>
      <c r="C4" s="31" t="s">
        <v>39</v>
      </c>
      <c r="D4" s="34" t="s">
        <v>519</v>
      </c>
    </row>
    <row r="5" spans="1:6" ht="61.2">
      <c r="A5" s="134" t="s">
        <v>424</v>
      </c>
      <c r="B5" s="70" t="s">
        <v>526</v>
      </c>
      <c r="C5" s="31" t="s">
        <v>45</v>
      </c>
      <c r="D5" s="34" t="s">
        <v>527</v>
      </c>
      <c r="E5" s="36"/>
      <c r="F5" s="36"/>
    </row>
    <row r="6" spans="1:6" ht="57.75" customHeight="1">
      <c r="A6" s="91" t="s">
        <v>426</v>
      </c>
      <c r="B6" s="70" t="s">
        <v>526</v>
      </c>
      <c r="C6" s="69" t="s">
        <v>39</v>
      </c>
      <c r="D6" s="70" t="s">
        <v>528</v>
      </c>
    </row>
    <row r="7" spans="1:6" s="66" customFormat="1" ht="81.599999999999994">
      <c r="A7" s="134" t="s">
        <v>429</v>
      </c>
      <c r="B7" s="70" t="s">
        <v>49</v>
      </c>
      <c r="C7" s="69" t="s">
        <v>45</v>
      </c>
      <c r="D7" s="134" t="s">
        <v>430</v>
      </c>
    </row>
    <row r="8" spans="1:6" ht="102">
      <c r="A8" s="134" t="s">
        <v>427</v>
      </c>
      <c r="B8" s="70" t="s">
        <v>49</v>
      </c>
      <c r="C8" s="69" t="s">
        <v>45</v>
      </c>
      <c r="D8" s="134" t="s">
        <v>449</v>
      </c>
    </row>
    <row r="9" spans="1:6" ht="20.399999999999999">
      <c r="A9" s="134" t="s">
        <v>529</v>
      </c>
      <c r="B9" s="134" t="s">
        <v>257</v>
      </c>
      <c r="C9" s="31" t="s">
        <v>39</v>
      </c>
      <c r="D9" s="32"/>
    </row>
    <row r="10" spans="1:6" ht="20.399999999999999">
      <c r="A10" s="134" t="s">
        <v>530</v>
      </c>
      <c r="B10" s="134" t="s">
        <v>257</v>
      </c>
      <c r="C10" s="31" t="s">
        <v>45</v>
      </c>
      <c r="D10" s="32" t="s">
        <v>450</v>
      </c>
    </row>
    <row r="11" spans="1:6" ht="20.399999999999999">
      <c r="A11" s="134" t="s">
        <v>178</v>
      </c>
      <c r="B11" s="134" t="s">
        <v>257</v>
      </c>
      <c r="C11" s="31" t="s">
        <v>39</v>
      </c>
      <c r="D11" s="32"/>
    </row>
    <row r="12" spans="1:6" ht="30.6">
      <c r="A12" s="134" t="s">
        <v>440</v>
      </c>
      <c r="B12" s="134" t="s">
        <v>42</v>
      </c>
      <c r="C12" s="31" t="s">
        <v>43</v>
      </c>
      <c r="D12" s="134" t="s">
        <v>531</v>
      </c>
    </row>
    <row r="13" spans="1:6">
      <c r="A13" s="134" t="s">
        <v>532</v>
      </c>
      <c r="B13" s="134" t="s">
        <v>40</v>
      </c>
      <c r="C13" s="31" t="s">
        <v>39</v>
      </c>
      <c r="D13" s="70" t="s">
        <v>431</v>
      </c>
    </row>
    <row r="14" spans="1:6">
      <c r="A14" s="134" t="s">
        <v>533</v>
      </c>
      <c r="B14" s="134" t="s">
        <v>41</v>
      </c>
      <c r="C14" s="69" t="s">
        <v>39</v>
      </c>
      <c r="D14" s="70" t="s">
        <v>432</v>
      </c>
    </row>
    <row r="15" spans="1:6">
      <c r="A15" s="134" t="s">
        <v>520</v>
      </c>
      <c r="B15" s="134" t="s">
        <v>42</v>
      </c>
      <c r="C15" s="69" t="s">
        <v>39</v>
      </c>
      <c r="D15" s="70" t="s">
        <v>433</v>
      </c>
    </row>
    <row r="16" spans="1:6">
      <c r="A16" s="134" t="s">
        <v>534</v>
      </c>
      <c r="B16" s="134" t="s">
        <v>42</v>
      </c>
      <c r="C16" s="31" t="s">
        <v>43</v>
      </c>
      <c r="D16" s="70" t="s">
        <v>535</v>
      </c>
    </row>
    <row r="17" spans="1:10">
      <c r="A17" s="134" t="s">
        <v>536</v>
      </c>
      <c r="B17" s="134" t="s">
        <v>42</v>
      </c>
      <c r="C17" s="69" t="s">
        <v>43</v>
      </c>
      <c r="D17" s="70" t="s">
        <v>537</v>
      </c>
    </row>
    <row r="18" spans="1:10">
      <c r="A18" s="134" t="s">
        <v>538</v>
      </c>
      <c r="B18" s="134" t="s">
        <v>44</v>
      </c>
      <c r="C18" s="69" t="s">
        <v>43</v>
      </c>
      <c r="D18" s="134" t="s">
        <v>521</v>
      </c>
    </row>
    <row r="19" spans="1:10" ht="20.399999999999999">
      <c r="A19" s="134" t="s">
        <v>539</v>
      </c>
      <c r="B19" s="134" t="s">
        <v>258</v>
      </c>
      <c r="C19" s="31" t="s">
        <v>43</v>
      </c>
      <c r="D19" s="70" t="s">
        <v>522</v>
      </c>
    </row>
    <row r="20" spans="1:10" ht="173.4">
      <c r="A20" s="134" t="s">
        <v>434</v>
      </c>
      <c r="B20" s="79" t="s">
        <v>873</v>
      </c>
      <c r="C20" s="69" t="s">
        <v>39</v>
      </c>
      <c r="D20" s="134" t="s">
        <v>880</v>
      </c>
      <c r="E20" s="67"/>
    </row>
    <row r="21" spans="1:10" ht="20.399999999999999">
      <c r="A21" s="134" t="s">
        <v>435</v>
      </c>
      <c r="B21" s="134" t="s">
        <v>562</v>
      </c>
      <c r="C21" s="69" t="s">
        <v>39</v>
      </c>
      <c r="D21" s="134" t="s">
        <v>523</v>
      </c>
    </row>
    <row r="22" spans="1:10" ht="20.399999999999999">
      <c r="A22" s="134" t="s">
        <v>436</v>
      </c>
      <c r="B22" s="134" t="s">
        <v>562</v>
      </c>
      <c r="C22" s="69" t="s">
        <v>39</v>
      </c>
      <c r="D22" s="134" t="s">
        <v>524</v>
      </c>
      <c r="E22" s="36"/>
      <c r="F22" s="36"/>
    </row>
    <row r="23" spans="1:10" ht="20.399999999999999">
      <c r="A23" s="134" t="s">
        <v>437</v>
      </c>
      <c r="B23" s="134" t="s">
        <v>130</v>
      </c>
      <c r="C23" s="69" t="s">
        <v>39</v>
      </c>
      <c r="D23" s="134" t="s">
        <v>525</v>
      </c>
      <c r="E23" s="36"/>
      <c r="F23" s="36"/>
    </row>
    <row r="24" spans="1:10" ht="51">
      <c r="A24" s="134" t="s">
        <v>428</v>
      </c>
      <c r="B24" s="134" t="s">
        <v>130</v>
      </c>
      <c r="C24" s="69" t="s">
        <v>45</v>
      </c>
      <c r="D24" s="134" t="s">
        <v>540</v>
      </c>
    </row>
    <row r="25" spans="1:10" ht="40.799999999999997">
      <c r="A25" s="113" t="s">
        <v>541</v>
      </c>
      <c r="B25" s="113" t="s">
        <v>846</v>
      </c>
      <c r="C25" s="114" t="s">
        <v>45</v>
      </c>
      <c r="D25" s="113" t="s">
        <v>870</v>
      </c>
      <c r="E25" s="36"/>
      <c r="F25" s="36"/>
    </row>
    <row r="26" spans="1:10" ht="40.799999999999997">
      <c r="A26" s="134" t="s">
        <v>438</v>
      </c>
      <c r="B26" s="134" t="s">
        <v>42</v>
      </c>
      <c r="C26" s="69" t="s">
        <v>39</v>
      </c>
      <c r="D26" s="134" t="s">
        <v>439</v>
      </c>
      <c r="E26" s="36"/>
      <c r="F26" s="36"/>
    </row>
    <row r="27" spans="1:10" s="66" customFormat="1" ht="20.399999999999999">
      <c r="A27" s="134" t="s">
        <v>441</v>
      </c>
      <c r="B27" s="134" t="s">
        <v>42</v>
      </c>
      <c r="C27" s="31" t="s">
        <v>43</v>
      </c>
      <c r="D27" s="134" t="s">
        <v>442</v>
      </c>
    </row>
    <row r="28" spans="1:10" ht="20.399999999999999">
      <c r="A28" s="134" t="s">
        <v>195</v>
      </c>
      <c r="B28" s="70" t="s">
        <v>563</v>
      </c>
      <c r="C28" s="69" t="s">
        <v>39</v>
      </c>
      <c r="D28" s="70" t="s">
        <v>461</v>
      </c>
      <c r="E28" s="36"/>
      <c r="F28" s="36"/>
    </row>
    <row r="29" spans="1:10">
      <c r="A29" s="134" t="s">
        <v>37</v>
      </c>
      <c r="B29" s="134" t="s">
        <v>42</v>
      </c>
      <c r="C29" s="31" t="s">
        <v>43</v>
      </c>
      <c r="D29" s="32"/>
      <c r="E29" s="36"/>
      <c r="F29" s="36"/>
    </row>
    <row r="30" spans="1:10" s="138" customFormat="1" ht="40.799999999999997">
      <c r="A30" s="134" t="s">
        <v>445</v>
      </c>
      <c r="B30" s="134" t="s">
        <v>451</v>
      </c>
      <c r="C30" s="69" t="s">
        <v>39</v>
      </c>
      <c r="D30" s="134" t="s">
        <v>452</v>
      </c>
      <c r="E30" s="36"/>
      <c r="F30" s="36"/>
      <c r="G30" s="36"/>
      <c r="H30" s="36"/>
      <c r="I30" s="36"/>
      <c r="J30" s="36"/>
    </row>
    <row r="31" spans="1:10">
      <c r="A31" s="37"/>
      <c r="B31" s="37"/>
      <c r="C31" s="36"/>
      <c r="D31" s="37"/>
      <c r="E31" s="36"/>
      <c r="F31" s="36"/>
    </row>
    <row r="32" spans="1:10">
      <c r="A32" s="37" t="s">
        <v>543</v>
      </c>
      <c r="B32" s="37"/>
      <c r="C32" s="36"/>
      <c r="D32" s="36"/>
      <c r="E32" s="36"/>
      <c r="F32" s="36"/>
    </row>
    <row r="33" spans="1:6">
      <c r="A33" s="37"/>
      <c r="B33" s="37"/>
      <c r="C33" s="36"/>
      <c r="D33" s="36"/>
      <c r="E33" s="36"/>
      <c r="F33" s="36"/>
    </row>
    <row r="34" spans="1:6">
      <c r="A34" s="37"/>
      <c r="B34" s="37"/>
      <c r="C34" s="36"/>
      <c r="E34" s="36"/>
      <c r="F34" s="36"/>
    </row>
    <row r="35" spans="1:6">
      <c r="A35" s="37"/>
      <c r="B35" s="37"/>
      <c r="C35" s="37"/>
      <c r="D35" s="36"/>
    </row>
    <row r="36" spans="1:6">
      <c r="A36" s="37"/>
      <c r="B36" s="37"/>
      <c r="C36" s="36"/>
      <c r="D36" s="36"/>
    </row>
    <row r="37" spans="1:6">
      <c r="A37" s="37"/>
      <c r="B37" s="37"/>
      <c r="C37" s="36"/>
      <c r="D37" s="36"/>
    </row>
    <row r="38" spans="1:6">
      <c r="A38" s="37"/>
      <c r="B38" s="37"/>
      <c r="C38" s="36"/>
      <c r="D38" s="36"/>
    </row>
    <row r="39" spans="1:6">
      <c r="A39" s="37"/>
      <c r="B39" s="37"/>
      <c r="C39" s="36"/>
      <c r="D39" s="36"/>
    </row>
    <row r="40" spans="1:6">
      <c r="A40" s="37"/>
      <c r="B40" s="37"/>
      <c r="C40" s="36"/>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9"/>
  <sheetViews>
    <sheetView zoomScale="110" zoomScaleNormal="110" workbookViewId="0">
      <selection activeCell="E12" sqref="E12"/>
    </sheetView>
  </sheetViews>
  <sheetFormatPr baseColWidth="10" defaultColWidth="11" defaultRowHeight="10.199999999999999"/>
  <cols>
    <col min="1" max="1" width="34.08984375" style="40" customWidth="1"/>
    <col min="2" max="2" width="26" style="30" bestFit="1" customWidth="1"/>
    <col min="3" max="3" width="10.6328125" style="30" bestFit="1" customWidth="1"/>
    <col min="4" max="4" width="35.26953125" style="40" bestFit="1" customWidth="1"/>
    <col min="5" max="5" width="68.6328125" style="40" customWidth="1"/>
    <col min="6" max="6" width="16.08984375" style="40" customWidth="1"/>
    <col min="7" max="16384" width="11" style="40"/>
  </cols>
  <sheetData>
    <row r="1" spans="1:6" ht="11.4">
      <c r="A1" s="38" t="s">
        <v>51</v>
      </c>
      <c r="B1" s="38" t="s">
        <v>50</v>
      </c>
      <c r="C1" s="38" t="s">
        <v>52</v>
      </c>
      <c r="D1" s="29" t="s">
        <v>142</v>
      </c>
    </row>
    <row r="2" spans="1:6">
      <c r="A2" s="134" t="s">
        <v>177</v>
      </c>
      <c r="B2" s="134" t="s">
        <v>42</v>
      </c>
      <c r="C2" s="31" t="s">
        <v>39</v>
      </c>
      <c r="D2" s="134" t="s">
        <v>259</v>
      </c>
    </row>
    <row r="3" spans="1:6">
      <c r="A3" s="134" t="s">
        <v>260</v>
      </c>
      <c r="B3" s="134" t="s">
        <v>49</v>
      </c>
      <c r="C3" s="31" t="s">
        <v>39</v>
      </c>
      <c r="D3" s="134" t="s">
        <v>261</v>
      </c>
    </row>
    <row r="4" spans="1:6" ht="30.6">
      <c r="A4" s="134" t="s">
        <v>262</v>
      </c>
      <c r="B4" s="134" t="s">
        <v>42</v>
      </c>
      <c r="C4" s="31" t="s">
        <v>39</v>
      </c>
      <c r="D4" s="134" t="s">
        <v>263</v>
      </c>
    </row>
    <row r="5" spans="1:6" ht="40.799999999999997">
      <c r="A5" s="134" t="s">
        <v>264</v>
      </c>
      <c r="B5" s="134" t="s">
        <v>265</v>
      </c>
      <c r="C5" s="31" t="s">
        <v>39</v>
      </c>
      <c r="D5" s="134" t="s">
        <v>266</v>
      </c>
      <c r="F5" s="33"/>
    </row>
    <row r="6" spans="1:6">
      <c r="A6" s="134" t="s">
        <v>267</v>
      </c>
      <c r="B6" s="134" t="s">
        <v>268</v>
      </c>
      <c r="C6" s="31" t="s">
        <v>39</v>
      </c>
      <c r="D6" s="134" t="s">
        <v>269</v>
      </c>
    </row>
    <row r="7" spans="1:6" ht="20.399999999999999">
      <c r="A7" s="134" t="s">
        <v>270</v>
      </c>
      <c r="B7" s="134" t="s">
        <v>53</v>
      </c>
      <c r="C7" s="31" t="s">
        <v>39</v>
      </c>
      <c r="D7" s="134" t="s">
        <v>271</v>
      </c>
    </row>
    <row r="9" spans="1:6">
      <c r="A9" s="39" t="s">
        <v>272</v>
      </c>
    </row>
    <row r="10" spans="1:6">
      <c r="A10" s="284" t="s">
        <v>273</v>
      </c>
      <c r="B10" s="284"/>
      <c r="C10" s="284"/>
      <c r="D10" s="284"/>
    </row>
    <row r="11" spans="1:6">
      <c r="A11" s="284"/>
      <c r="B11" s="284"/>
      <c r="C11" s="284"/>
      <c r="D11" s="284"/>
    </row>
    <row r="12" spans="1:6">
      <c r="A12" s="284"/>
      <c r="B12" s="284"/>
      <c r="C12" s="284"/>
      <c r="D12" s="284"/>
    </row>
    <row r="13" spans="1:6">
      <c r="A13" s="284"/>
      <c r="B13" s="284"/>
      <c r="C13" s="284"/>
      <c r="D13" s="284"/>
    </row>
    <row r="14" spans="1:6">
      <c r="A14" s="284"/>
      <c r="B14" s="284"/>
      <c r="C14" s="284"/>
      <c r="D14" s="284"/>
    </row>
    <row r="15" spans="1:6">
      <c r="A15" s="284"/>
      <c r="B15" s="284"/>
      <c r="C15" s="284"/>
      <c r="D15" s="284"/>
    </row>
    <row r="16" spans="1:6">
      <c r="A16" s="284"/>
      <c r="B16" s="284"/>
      <c r="C16" s="284"/>
      <c r="D16" s="284"/>
    </row>
    <row r="17" spans="1:8" ht="45" customHeight="1">
      <c r="A17" s="284"/>
      <c r="B17" s="285"/>
      <c r="C17" s="285"/>
      <c r="D17" s="284"/>
    </row>
    <row r="18" spans="1:8" s="30" customFormat="1">
      <c r="A18" s="39" t="s">
        <v>143</v>
      </c>
      <c r="D18" s="40"/>
      <c r="E18" s="40"/>
      <c r="F18" s="40"/>
      <c r="G18" s="40"/>
      <c r="H18" s="40"/>
    </row>
    <row r="19" spans="1:8" s="30" customFormat="1">
      <c r="A19" s="37" t="s">
        <v>544</v>
      </c>
      <c r="D19" s="40"/>
      <c r="E19" s="40"/>
      <c r="F19" s="40"/>
      <c r="G19" s="40"/>
      <c r="H19" s="40"/>
    </row>
  </sheetData>
  <mergeCells count="1">
    <mergeCell ref="A10:D17"/>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7"/>
  <sheetViews>
    <sheetView workbookViewId="0">
      <selection activeCell="D22" sqref="D22"/>
    </sheetView>
  </sheetViews>
  <sheetFormatPr baseColWidth="10" defaultColWidth="11" defaultRowHeight="10.199999999999999"/>
  <cols>
    <col min="1" max="1" width="34.26953125" style="30" customWidth="1"/>
    <col min="2" max="2" width="22.08984375" style="30" customWidth="1"/>
    <col min="3" max="3" width="12.7265625" style="40" customWidth="1"/>
    <col min="4" max="4" width="44" style="40" customWidth="1"/>
    <col min="5" max="16384" width="11" style="40"/>
  </cols>
  <sheetData>
    <row r="1" spans="1:4" ht="11.4">
      <c r="A1" s="38" t="s">
        <v>51</v>
      </c>
      <c r="B1" s="38" t="s">
        <v>50</v>
      </c>
      <c r="C1" s="38" t="s">
        <v>52</v>
      </c>
      <c r="D1" s="29" t="s">
        <v>142</v>
      </c>
    </row>
    <row r="2" spans="1:4" ht="15" customHeight="1">
      <c r="A2" s="134" t="s">
        <v>177</v>
      </c>
      <c r="B2" s="134" t="s">
        <v>42</v>
      </c>
      <c r="C2" s="134" t="s">
        <v>39</v>
      </c>
      <c r="D2" s="135"/>
    </row>
    <row r="3" spans="1:4" ht="15" customHeight="1">
      <c r="A3" s="134" t="s">
        <v>262</v>
      </c>
      <c r="B3" s="134" t="s">
        <v>42</v>
      </c>
      <c r="C3" s="134" t="s">
        <v>39</v>
      </c>
      <c r="D3" s="135"/>
    </row>
    <row r="4" spans="1:4" ht="24" customHeight="1">
      <c r="A4" s="134" t="s">
        <v>274</v>
      </c>
      <c r="B4" s="134" t="s">
        <v>49</v>
      </c>
      <c r="C4" s="134" t="s">
        <v>39</v>
      </c>
      <c r="D4" s="135"/>
    </row>
    <row r="5" spans="1:4" ht="15" customHeight="1">
      <c r="A5" s="134" t="s">
        <v>190</v>
      </c>
      <c r="B5" s="134" t="s">
        <v>42</v>
      </c>
      <c r="C5" s="134" t="s">
        <v>43</v>
      </c>
      <c r="D5" s="135"/>
    </row>
    <row r="6" spans="1:4" ht="15" customHeight="1">
      <c r="A6" s="134" t="s">
        <v>275</v>
      </c>
      <c r="B6" s="134" t="s">
        <v>276</v>
      </c>
      <c r="C6" s="134" t="s">
        <v>39</v>
      </c>
      <c r="D6" s="135"/>
    </row>
    <row r="7" spans="1:4" ht="15" customHeight="1">
      <c r="A7" s="134" t="s">
        <v>277</v>
      </c>
      <c r="B7" s="134" t="s">
        <v>278</v>
      </c>
      <c r="C7" s="134" t="s">
        <v>279</v>
      </c>
      <c r="D7" s="135"/>
    </row>
    <row r="8" spans="1:4" ht="15" customHeight="1"/>
    <row r="10" spans="1:4">
      <c r="A10" s="39" t="s">
        <v>143</v>
      </c>
    </row>
    <row r="11" spans="1:4">
      <c r="A11" s="37" t="s">
        <v>545</v>
      </c>
    </row>
    <row r="12" spans="1:4">
      <c r="A12" s="41"/>
    </row>
    <row r="13" spans="1:4">
      <c r="A13" s="41"/>
    </row>
    <row r="17" spans="1:7" s="30" customFormat="1">
      <c r="A17" s="33"/>
      <c r="C17" s="40"/>
      <c r="D17" s="40"/>
      <c r="E17" s="40"/>
      <c r="F17" s="40"/>
      <c r="G17" s="40"/>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0"/>
  <dimension ref="A1:K37"/>
  <sheetViews>
    <sheetView showGridLines="0" workbookViewId="0">
      <selection activeCell="B48" sqref="B48"/>
    </sheetView>
  </sheetViews>
  <sheetFormatPr baseColWidth="10" defaultColWidth="11" defaultRowHeight="12.6"/>
  <cols>
    <col min="10" max="10" width="14.08984375" customWidth="1"/>
  </cols>
  <sheetData>
    <row r="1" spans="1:11" ht="22.8">
      <c r="A1" s="4" t="s">
        <v>120</v>
      </c>
    </row>
    <row r="2" spans="1:11">
      <c r="A2" s="278" t="s">
        <v>133</v>
      </c>
      <c r="B2" s="278"/>
      <c r="C2" s="278"/>
      <c r="D2" s="278"/>
      <c r="E2" s="278"/>
      <c r="F2" s="278"/>
      <c r="G2" s="278"/>
      <c r="H2" s="278"/>
      <c r="I2" s="278"/>
      <c r="J2" s="278"/>
      <c r="K2" t="s">
        <v>133</v>
      </c>
    </row>
    <row r="3" spans="1:11">
      <c r="A3" s="278"/>
      <c r="B3" s="278"/>
      <c r="C3" s="278"/>
      <c r="D3" s="278"/>
      <c r="E3" s="278"/>
      <c r="F3" s="278"/>
      <c r="G3" s="278"/>
      <c r="H3" s="278"/>
      <c r="I3" s="278"/>
      <c r="J3" s="278"/>
    </row>
    <row r="4" spans="1:11" ht="13.2">
      <c r="A4" s="16"/>
      <c r="B4" s="16"/>
      <c r="C4" s="16"/>
      <c r="D4" s="16"/>
      <c r="E4" s="16"/>
      <c r="F4" s="16"/>
      <c r="G4" s="16"/>
      <c r="H4" s="16"/>
      <c r="I4" s="16"/>
      <c r="J4" s="16"/>
    </row>
    <row r="5" spans="1:11" ht="13.2">
      <c r="A5" s="10"/>
      <c r="B5" s="11"/>
      <c r="C5" s="11"/>
      <c r="D5" s="11"/>
      <c r="E5" s="11"/>
      <c r="F5" s="11"/>
      <c r="G5" s="11"/>
    </row>
    <row r="6" spans="1:11" ht="13.2">
      <c r="A6" s="12" t="s">
        <v>83</v>
      </c>
      <c r="B6" s="11"/>
      <c r="C6" s="11"/>
      <c r="D6" s="11"/>
      <c r="E6" s="11"/>
      <c r="F6" s="11"/>
      <c r="G6" s="11"/>
    </row>
    <row r="7" spans="1:11" ht="15.6">
      <c r="A7" s="6"/>
    </row>
    <row r="8" spans="1:11">
      <c r="A8" s="7"/>
    </row>
    <row r="9" spans="1:11" ht="13.2">
      <c r="B9" s="9" t="s">
        <v>77</v>
      </c>
    </row>
    <row r="10" spans="1:11" ht="15.6">
      <c r="B10" s="9" t="s">
        <v>78</v>
      </c>
    </row>
    <row r="11" spans="1:11" ht="15.6">
      <c r="B11" s="9" t="s">
        <v>79</v>
      </c>
    </row>
    <row r="12" spans="1:11" ht="15.6">
      <c r="B12" s="9" t="s">
        <v>80</v>
      </c>
    </row>
    <row r="13" spans="1:11" ht="15.6">
      <c r="B13" s="9" t="s">
        <v>81</v>
      </c>
    </row>
    <row r="14" spans="1:11" ht="13.2">
      <c r="B14" s="9" t="s">
        <v>82</v>
      </c>
    </row>
    <row r="15" spans="1:11" ht="15.6">
      <c r="B15" s="8" t="s">
        <v>68</v>
      </c>
    </row>
    <row r="16" spans="1:11" ht="15.6">
      <c r="B16" s="8" t="s">
        <v>69</v>
      </c>
    </row>
    <row r="17" spans="1:4" ht="15.6">
      <c r="B17" s="8" t="s">
        <v>70</v>
      </c>
    </row>
    <row r="18" spans="1:4" ht="15.6">
      <c r="B18" s="8" t="s">
        <v>71</v>
      </c>
    </row>
    <row r="19" spans="1:4" ht="13.2">
      <c r="B19" s="8" t="s">
        <v>72</v>
      </c>
    </row>
    <row r="20" spans="1:4" ht="13.2">
      <c r="B20" s="8" t="s">
        <v>73</v>
      </c>
    </row>
    <row r="21" spans="1:4" ht="13.2">
      <c r="B21" s="8" t="s">
        <v>74</v>
      </c>
      <c r="C21" s="13"/>
      <c r="D21" s="13"/>
    </row>
    <row r="22" spans="1:4" ht="13.2">
      <c r="B22" s="8" t="s">
        <v>75</v>
      </c>
      <c r="C22" s="13"/>
      <c r="D22" s="13"/>
    </row>
    <row r="23" spans="1:4" ht="13.2">
      <c r="B23" s="8" t="s">
        <v>76</v>
      </c>
      <c r="C23" s="13"/>
      <c r="D23" s="13"/>
    </row>
    <row r="24" spans="1:4" ht="13.2">
      <c r="B24" s="8"/>
      <c r="C24" s="13"/>
      <c r="D24" s="13"/>
    </row>
    <row r="25" spans="1:4">
      <c r="B25" s="11"/>
      <c r="C25" s="11"/>
      <c r="D25" s="11"/>
    </row>
    <row r="26" spans="1:4" ht="13.2">
      <c r="A26" s="5" t="s">
        <v>84</v>
      </c>
      <c r="B26" s="12" t="s">
        <v>85</v>
      </c>
      <c r="C26" s="12"/>
      <c r="D26" s="11"/>
    </row>
    <row r="27" spans="1:4" ht="13.2">
      <c r="B27" s="12" t="s">
        <v>86</v>
      </c>
      <c r="C27" s="12"/>
      <c r="D27" s="11"/>
    </row>
    <row r="28" spans="1:4">
      <c r="B28" t="s">
        <v>139</v>
      </c>
    </row>
    <row r="29" spans="1:4">
      <c r="B29" t="s">
        <v>141</v>
      </c>
    </row>
    <row r="31" spans="1:4">
      <c r="A31" t="s">
        <v>134</v>
      </c>
    </row>
    <row r="33" spans="1:2">
      <c r="A33" t="s">
        <v>135</v>
      </c>
      <c r="B33" t="s">
        <v>140</v>
      </c>
    </row>
    <row r="34" spans="1:2">
      <c r="A34" t="s">
        <v>54</v>
      </c>
      <c r="B34" t="s">
        <v>136</v>
      </c>
    </row>
    <row r="35" spans="1:2">
      <c r="A35" t="s">
        <v>137</v>
      </c>
      <c r="B35" t="s">
        <v>136</v>
      </c>
    </row>
    <row r="37" spans="1:2">
      <c r="A37" t="s">
        <v>138</v>
      </c>
    </row>
  </sheetData>
  <mergeCells count="1">
    <mergeCell ref="A2:J3"/>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16"/>
  <sheetViews>
    <sheetView workbookViewId="0">
      <selection activeCell="E30" sqref="E30"/>
    </sheetView>
  </sheetViews>
  <sheetFormatPr baseColWidth="10" defaultColWidth="11" defaultRowHeight="10.199999999999999"/>
  <cols>
    <col min="1" max="1" width="32.7265625" style="33" customWidth="1"/>
    <col min="2" max="2" width="16.08984375" style="33" customWidth="1"/>
    <col min="3" max="3" width="11" style="33"/>
    <col min="4" max="4" width="26.26953125" style="33" customWidth="1"/>
    <col min="5" max="16384" width="11" style="33"/>
  </cols>
  <sheetData>
    <row r="1" spans="1:4" s="40" customFormat="1" ht="11.4">
      <c r="A1" s="38" t="s">
        <v>51</v>
      </c>
      <c r="B1" s="38" t="s">
        <v>50</v>
      </c>
      <c r="C1" s="38" t="s">
        <v>52</v>
      </c>
      <c r="D1" s="29" t="s">
        <v>142</v>
      </c>
    </row>
    <row r="2" spans="1:4" s="40" customFormat="1" ht="15" customHeight="1">
      <c r="A2" s="134" t="s">
        <v>177</v>
      </c>
      <c r="B2" s="134" t="s">
        <v>42</v>
      </c>
      <c r="C2" s="31" t="s">
        <v>39</v>
      </c>
      <c r="D2" s="135"/>
    </row>
    <row r="3" spans="1:4" s="40" customFormat="1" ht="15" customHeight="1">
      <c r="A3" s="134" t="s">
        <v>262</v>
      </c>
      <c r="B3" s="134" t="s">
        <v>42</v>
      </c>
      <c r="C3" s="31" t="s">
        <v>43</v>
      </c>
      <c r="D3" s="135"/>
    </row>
    <row r="4" spans="1:4" s="40" customFormat="1" ht="15" customHeight="1">
      <c r="A4" s="134" t="s">
        <v>190</v>
      </c>
      <c r="B4" s="134" t="s">
        <v>42</v>
      </c>
      <c r="C4" s="31" t="s">
        <v>39</v>
      </c>
      <c r="D4" s="135"/>
    </row>
    <row r="5" spans="1:4" s="40" customFormat="1" ht="22.5" customHeight="1">
      <c r="A5" s="134" t="s">
        <v>311</v>
      </c>
      <c r="B5" s="134" t="s">
        <v>49</v>
      </c>
      <c r="C5" s="31" t="s">
        <v>39</v>
      </c>
      <c r="D5" s="135"/>
    </row>
    <row r="6" spans="1:4" s="40" customFormat="1" ht="15" customHeight="1">
      <c r="A6" s="134" t="s">
        <v>312</v>
      </c>
      <c r="B6" s="31" t="s">
        <v>276</v>
      </c>
      <c r="C6" s="31" t="s">
        <v>39</v>
      </c>
      <c r="D6" s="135"/>
    </row>
    <row r="7" spans="1:4" s="40" customFormat="1" ht="15" customHeight="1">
      <c r="A7" s="134" t="s">
        <v>313</v>
      </c>
      <c r="B7" s="31" t="s">
        <v>278</v>
      </c>
      <c r="C7" s="31" t="s">
        <v>279</v>
      </c>
      <c r="D7" s="135"/>
    </row>
    <row r="8" spans="1:4" s="40" customFormat="1">
      <c r="A8" s="30"/>
      <c r="B8" s="30"/>
    </row>
    <row r="9" spans="1:4" s="40" customFormat="1">
      <c r="A9" s="30"/>
      <c r="B9" s="30"/>
    </row>
    <row r="10" spans="1:4" s="40" customFormat="1">
      <c r="A10" s="286" t="s">
        <v>314</v>
      </c>
      <c r="B10" s="286"/>
    </row>
    <row r="11" spans="1:4" s="40" customFormat="1">
      <c r="A11" s="287" t="s">
        <v>315</v>
      </c>
      <c r="B11" s="287"/>
      <c r="C11" s="287"/>
    </row>
    <row r="12" spans="1:4" s="40" customFormat="1">
      <c r="A12" s="30"/>
      <c r="B12" s="30"/>
    </row>
    <row r="13" spans="1:4" s="40" customFormat="1">
      <c r="A13" s="39" t="s">
        <v>143</v>
      </c>
      <c r="B13" s="30"/>
    </row>
    <row r="14" spans="1:4" s="40" customFormat="1">
      <c r="A14" s="37" t="s">
        <v>546</v>
      </c>
      <c r="B14" s="30"/>
    </row>
    <row r="15" spans="1:4" s="40" customFormat="1">
      <c r="A15" s="37" t="s">
        <v>547</v>
      </c>
      <c r="B15" s="30"/>
    </row>
    <row r="16" spans="1:4" s="40" customFormat="1">
      <c r="A16" s="41"/>
      <c r="B16" s="30"/>
    </row>
  </sheetData>
  <mergeCells count="2">
    <mergeCell ref="A10:B10"/>
    <mergeCell ref="A11:C1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12"/>
  <sheetViews>
    <sheetView zoomScaleNormal="100" workbookViewId="0">
      <selection activeCell="D26" sqref="D26:D27"/>
    </sheetView>
  </sheetViews>
  <sheetFormatPr baseColWidth="10" defaultColWidth="11" defaultRowHeight="10.199999999999999"/>
  <cols>
    <col min="1" max="1" width="34.26953125" style="40" customWidth="1"/>
    <col min="2" max="2" width="33.453125" style="30" customWidth="1"/>
    <col min="3" max="3" width="11.08984375" style="30" customWidth="1"/>
    <col min="4" max="4" width="37.26953125" style="40" customWidth="1"/>
    <col min="5" max="5" width="28.26953125" style="40" customWidth="1"/>
    <col min="6" max="6" width="21.08984375" style="40" customWidth="1"/>
    <col min="7" max="7" width="19.7265625" style="40" customWidth="1"/>
    <col min="8" max="8" width="17.453125" style="40" customWidth="1"/>
    <col min="9" max="9" width="17" style="40" customWidth="1"/>
    <col min="10" max="10" width="15.26953125" style="40" customWidth="1"/>
    <col min="11" max="11" width="16.453125" style="40" customWidth="1"/>
    <col min="12" max="12" width="18.08984375" style="40" customWidth="1"/>
    <col min="13" max="13" width="20.26953125" style="40" customWidth="1"/>
    <col min="14" max="22" width="11" style="40"/>
    <col min="23" max="23" width="18.36328125" style="40" customWidth="1"/>
    <col min="24" max="24" width="21.26953125" style="40" customWidth="1"/>
    <col min="25" max="25" width="16.6328125" style="40" customWidth="1"/>
    <col min="26" max="16384" width="11" style="40"/>
  </cols>
  <sheetData>
    <row r="1" spans="1:5" ht="11.4">
      <c r="A1" s="38" t="s">
        <v>51</v>
      </c>
      <c r="B1" s="38" t="s">
        <v>50</v>
      </c>
      <c r="C1" s="38" t="s">
        <v>52</v>
      </c>
      <c r="D1" s="29" t="s">
        <v>142</v>
      </c>
    </row>
    <row r="2" spans="1:5" ht="13.5" customHeight="1">
      <c r="A2" s="135" t="s">
        <v>177</v>
      </c>
      <c r="B2" s="135" t="s">
        <v>42</v>
      </c>
      <c r="C2" s="135" t="s">
        <v>39</v>
      </c>
      <c r="D2" s="135" t="s">
        <v>316</v>
      </c>
    </row>
    <row r="3" spans="1:5" ht="23.25" customHeight="1">
      <c r="A3" s="135" t="s">
        <v>262</v>
      </c>
      <c r="B3" s="135" t="s">
        <v>42</v>
      </c>
      <c r="C3" s="135" t="s">
        <v>43</v>
      </c>
      <c r="D3" s="135"/>
      <c r="E3" s="30"/>
    </row>
    <row r="4" spans="1:5" ht="15.75" customHeight="1">
      <c r="A4" s="135" t="s">
        <v>190</v>
      </c>
      <c r="B4" s="135" t="s">
        <v>42</v>
      </c>
      <c r="C4" s="135" t="s">
        <v>39</v>
      </c>
      <c r="D4" s="135"/>
      <c r="E4" s="33"/>
    </row>
    <row r="5" spans="1:5">
      <c r="A5" s="135" t="s">
        <v>317</v>
      </c>
      <c r="B5" s="135" t="s">
        <v>318</v>
      </c>
      <c r="C5" s="135" t="s">
        <v>39</v>
      </c>
      <c r="D5" s="135" t="s">
        <v>319</v>
      </c>
    </row>
    <row r="6" spans="1:5" ht="20.399999999999999">
      <c r="A6" s="135" t="s">
        <v>320</v>
      </c>
      <c r="B6" s="135" t="s">
        <v>318</v>
      </c>
      <c r="C6" s="135" t="s">
        <v>39</v>
      </c>
      <c r="D6" s="135" t="s">
        <v>321</v>
      </c>
    </row>
    <row r="7" spans="1:5">
      <c r="A7" s="42"/>
    </row>
    <row r="8" spans="1:5" s="36" customFormat="1">
      <c r="A8" s="133"/>
      <c r="B8" s="30"/>
      <c r="C8" s="30"/>
      <c r="D8" s="37"/>
    </row>
    <row r="9" spans="1:5">
      <c r="A9" s="43" t="s">
        <v>322</v>
      </c>
    </row>
    <row r="10" spans="1:5">
      <c r="A10" s="33" t="s">
        <v>548</v>
      </c>
    </row>
    <row r="11" spans="1:5">
      <c r="A11" s="41"/>
    </row>
    <row r="12" spans="1:5">
      <c r="A12" s="4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21"/>
  <sheetViews>
    <sheetView workbookViewId="0">
      <selection activeCell="D16" sqref="D16"/>
    </sheetView>
  </sheetViews>
  <sheetFormatPr baseColWidth="10" defaultColWidth="11" defaultRowHeight="12.6"/>
  <cols>
    <col min="1" max="1" width="29.36328125" style="23" customWidth="1"/>
    <col min="2" max="2" width="37.90625" style="23" customWidth="1"/>
    <col min="3" max="3" width="13.453125" style="23" customWidth="1"/>
    <col min="4" max="4" width="68.6328125" style="23" bestFit="1" customWidth="1"/>
    <col min="5" max="5" width="21.90625" style="23" customWidth="1"/>
    <col min="6" max="16384" width="11" style="23"/>
  </cols>
  <sheetData>
    <row r="1" spans="1:7">
      <c r="A1" s="38" t="s">
        <v>51</v>
      </c>
      <c r="B1" s="38" t="s">
        <v>50</v>
      </c>
      <c r="C1" s="38" t="s">
        <v>52</v>
      </c>
      <c r="D1" s="29" t="s">
        <v>142</v>
      </c>
    </row>
    <row r="2" spans="1:7" ht="14.25" customHeight="1">
      <c r="A2" s="134" t="s">
        <v>177</v>
      </c>
      <c r="B2" s="134" t="s">
        <v>42</v>
      </c>
      <c r="C2" s="31" t="s">
        <v>39</v>
      </c>
      <c r="D2" s="115"/>
      <c r="E2" s="116"/>
    </row>
    <row r="3" spans="1:7" ht="28.5" customHeight="1">
      <c r="A3" s="134" t="s">
        <v>262</v>
      </c>
      <c r="B3" s="134" t="s">
        <v>42</v>
      </c>
      <c r="C3" s="31" t="s">
        <v>43</v>
      </c>
      <c r="D3" s="115"/>
    </row>
    <row r="4" spans="1:7" ht="16.5" customHeight="1">
      <c r="A4" s="134" t="s">
        <v>190</v>
      </c>
      <c r="B4" s="134" t="s">
        <v>42</v>
      </c>
      <c r="C4" s="31" t="s">
        <v>39</v>
      </c>
      <c r="D4" s="115"/>
      <c r="E4" s="117"/>
    </row>
    <row r="5" spans="1:7" ht="16.5" customHeight="1">
      <c r="A5" s="134" t="s">
        <v>323</v>
      </c>
      <c r="B5" s="134" t="s">
        <v>318</v>
      </c>
      <c r="C5" s="31" t="s">
        <v>39</v>
      </c>
      <c r="D5" s="115"/>
    </row>
    <row r="6" spans="1:7" ht="20.399999999999999">
      <c r="A6" s="134" t="s">
        <v>324</v>
      </c>
      <c r="B6" s="134" t="s">
        <v>325</v>
      </c>
      <c r="C6" s="31" t="s">
        <v>39</v>
      </c>
      <c r="D6" s="134" t="s">
        <v>326</v>
      </c>
    </row>
    <row r="8" spans="1:7">
      <c r="A8" s="33"/>
      <c r="B8" s="44"/>
      <c r="C8" s="33"/>
      <c r="D8" s="33"/>
    </row>
    <row r="9" spans="1:7">
      <c r="A9" s="33"/>
      <c r="B9" s="33"/>
      <c r="C9" s="33"/>
      <c r="D9" s="33"/>
    </row>
    <row r="10" spans="1:7">
      <c r="A10" s="33"/>
      <c r="B10" s="33"/>
      <c r="C10" s="33"/>
      <c r="D10" s="33"/>
    </row>
    <row r="11" spans="1:7">
      <c r="A11" s="45" t="s">
        <v>327</v>
      </c>
      <c r="B11" s="33"/>
      <c r="C11" s="33"/>
      <c r="D11" s="33"/>
    </row>
    <row r="12" spans="1:7">
      <c r="A12" s="37" t="s">
        <v>549</v>
      </c>
      <c r="B12" s="33"/>
      <c r="C12" s="33"/>
      <c r="D12" s="33"/>
    </row>
    <row r="13" spans="1:7">
      <c r="A13" s="33"/>
      <c r="B13" s="33"/>
      <c r="C13" s="33"/>
      <c r="D13" s="33"/>
    </row>
    <row r="14" spans="1:7">
      <c r="A14" s="45" t="s">
        <v>328</v>
      </c>
      <c r="B14" s="33"/>
      <c r="C14" s="33"/>
      <c r="D14" s="33"/>
    </row>
    <row r="15" spans="1:7">
      <c r="A15" s="37" t="s">
        <v>550</v>
      </c>
      <c r="B15" s="33"/>
      <c r="C15" s="33"/>
      <c r="D15" s="33"/>
      <c r="G15" s="46"/>
    </row>
    <row r="16" spans="1:7">
      <c r="A16" s="33"/>
      <c r="B16" s="33"/>
      <c r="C16" s="33"/>
      <c r="D16" s="33"/>
      <c r="G16" s="46"/>
    </row>
    <row r="17" spans="1:4">
      <c r="A17" s="39" t="s">
        <v>193</v>
      </c>
      <c r="B17" s="33"/>
      <c r="C17" s="47"/>
      <c r="D17" s="33"/>
    </row>
    <row r="18" spans="1:4">
      <c r="A18" s="37" t="s">
        <v>551</v>
      </c>
      <c r="B18" s="33"/>
      <c r="C18" s="48"/>
      <c r="D18" s="33"/>
    </row>
    <row r="19" spans="1:4">
      <c r="A19" s="33"/>
      <c r="B19" s="33"/>
      <c r="C19" s="33"/>
      <c r="D19" s="33"/>
    </row>
    <row r="20" spans="1:4">
      <c r="A20" s="33"/>
      <c r="B20" s="33"/>
      <c r="C20" s="33"/>
      <c r="D20" s="33"/>
    </row>
    <row r="21" spans="1:4">
      <c r="A21" s="33"/>
      <c r="B21" s="33"/>
      <c r="C21" s="33"/>
      <c r="D21" s="33"/>
    </row>
  </sheetData>
  <pageMargins left="0.78740157499999996" right="0.78740157499999996" top="0.984251969" bottom="0.984251969" header="0.4921259845" footer="0.492125984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54"/>
  <sheetViews>
    <sheetView zoomScaleNormal="100" workbookViewId="0">
      <selection activeCell="B8" sqref="B8"/>
    </sheetView>
  </sheetViews>
  <sheetFormatPr baseColWidth="10" defaultColWidth="11" defaultRowHeight="10.199999999999999"/>
  <cols>
    <col min="1" max="1" width="32.7265625" style="41" customWidth="1"/>
    <col min="2" max="2" width="31.08984375" style="30" customWidth="1"/>
    <col min="3" max="3" width="13.90625" style="30" customWidth="1"/>
    <col min="4" max="4" width="47.08984375" style="40" customWidth="1"/>
    <col min="5" max="5" width="19.7265625" style="40" customWidth="1"/>
    <col min="6" max="6" width="21.08984375" style="40" customWidth="1"/>
    <col min="7" max="7" width="19.7265625" style="40" customWidth="1"/>
    <col min="8" max="8" width="17.453125" style="40" customWidth="1"/>
    <col min="9" max="9" width="17" style="40" customWidth="1"/>
    <col min="10" max="10" width="15.26953125" style="40" customWidth="1"/>
    <col min="11" max="11" width="16.453125" style="40" customWidth="1"/>
    <col min="12" max="12" width="18.08984375" style="40" customWidth="1"/>
    <col min="13" max="13" width="20.26953125" style="40" customWidth="1"/>
    <col min="14" max="22" width="11" style="40"/>
    <col min="23" max="23" width="18.36328125" style="40" customWidth="1"/>
    <col min="24" max="24" width="21.26953125" style="40" customWidth="1"/>
    <col min="25" max="25" width="16.6328125" style="40" customWidth="1"/>
    <col min="26" max="16384" width="11" style="40"/>
  </cols>
  <sheetData>
    <row r="1" spans="1:8" ht="11.4">
      <c r="A1" s="49" t="s">
        <v>51</v>
      </c>
      <c r="B1" s="50" t="s">
        <v>50</v>
      </c>
      <c r="C1" s="50" t="s">
        <v>52</v>
      </c>
      <c r="D1" s="29" t="s">
        <v>142</v>
      </c>
    </row>
    <row r="2" spans="1:8" ht="15" customHeight="1">
      <c r="A2" s="51" t="s">
        <v>177</v>
      </c>
      <c r="B2" s="52" t="s">
        <v>42</v>
      </c>
      <c r="C2" s="52" t="s">
        <v>39</v>
      </c>
      <c r="D2" s="135"/>
    </row>
    <row r="3" spans="1:8" ht="15" customHeight="1">
      <c r="A3" s="51" t="s">
        <v>262</v>
      </c>
      <c r="B3" s="52" t="s">
        <v>42</v>
      </c>
      <c r="C3" s="52" t="s">
        <v>39</v>
      </c>
      <c r="D3" s="135"/>
      <c r="E3" s="30"/>
    </row>
    <row r="4" spans="1:8" ht="15" customHeight="1">
      <c r="A4" s="51" t="s">
        <v>190</v>
      </c>
      <c r="B4" s="52" t="s">
        <v>42</v>
      </c>
      <c r="C4" s="52" t="s">
        <v>39</v>
      </c>
      <c r="D4" s="135"/>
    </row>
    <row r="5" spans="1:8">
      <c r="A5" s="51" t="s">
        <v>329</v>
      </c>
      <c r="B5" s="52" t="s">
        <v>330</v>
      </c>
      <c r="C5" s="52" t="s">
        <v>39</v>
      </c>
      <c r="D5" s="53"/>
      <c r="E5" s="42"/>
      <c r="F5" s="42"/>
      <c r="G5" s="42"/>
      <c r="H5" s="42"/>
    </row>
    <row r="6" spans="1:8">
      <c r="A6" s="51" t="s">
        <v>331</v>
      </c>
      <c r="B6" s="52" t="s">
        <v>330</v>
      </c>
      <c r="C6" s="52" t="s">
        <v>39</v>
      </c>
      <c r="D6" s="53"/>
    </row>
    <row r="7" spans="1:8" ht="15" customHeight="1">
      <c r="A7" s="51" t="s">
        <v>332</v>
      </c>
      <c r="B7" s="52" t="s">
        <v>333</v>
      </c>
      <c r="C7" s="52" t="s">
        <v>39</v>
      </c>
      <c r="D7" s="135" t="s">
        <v>334</v>
      </c>
      <c r="E7" s="30"/>
    </row>
    <row r="8" spans="1:8" ht="15" customHeight="1">
      <c r="A8" s="51" t="s">
        <v>335</v>
      </c>
      <c r="B8" s="52" t="s">
        <v>42</v>
      </c>
      <c r="C8" s="52" t="s">
        <v>45</v>
      </c>
      <c r="D8" s="135" t="s">
        <v>608</v>
      </c>
      <c r="E8" s="30"/>
    </row>
    <row r="9" spans="1:8">
      <c r="A9" s="43"/>
    </row>
    <row r="10" spans="1:8" s="36" customFormat="1">
      <c r="A10" s="43"/>
      <c r="B10" s="30"/>
      <c r="C10" s="30"/>
      <c r="D10" s="37"/>
    </row>
    <row r="11" spans="1:8" s="36" customFormat="1">
      <c r="A11" s="43"/>
      <c r="B11" s="30"/>
      <c r="C11" s="30"/>
      <c r="D11" s="37"/>
    </row>
    <row r="12" spans="1:8" s="36" customFormat="1">
      <c r="A12" s="39" t="s">
        <v>143</v>
      </c>
      <c r="B12" s="30"/>
      <c r="D12" s="37"/>
    </row>
    <row r="13" spans="1:8" s="36" customFormat="1">
      <c r="A13" s="37" t="s">
        <v>552</v>
      </c>
      <c r="B13" s="30"/>
      <c r="D13" s="37"/>
    </row>
    <row r="14" spans="1:8" s="36" customFormat="1">
      <c r="A14" s="43"/>
      <c r="B14" s="30"/>
      <c r="D14" s="37"/>
    </row>
    <row r="15" spans="1:8" s="36" customFormat="1">
      <c r="A15" s="39" t="s">
        <v>336</v>
      </c>
      <c r="B15" s="118"/>
      <c r="D15" s="37"/>
    </row>
    <row r="16" spans="1:8" s="36" customFormat="1">
      <c r="A16" s="37" t="s">
        <v>553</v>
      </c>
      <c r="B16" s="30"/>
      <c r="D16" s="37" t="s">
        <v>337</v>
      </c>
    </row>
    <row r="17" spans="1:4" s="36" customFormat="1">
      <c r="A17" s="43"/>
      <c r="B17" s="30"/>
      <c r="C17" s="30"/>
      <c r="D17" s="119"/>
    </row>
    <row r="18" spans="1:4" s="36" customFormat="1">
      <c r="A18" s="39" t="s">
        <v>193</v>
      </c>
      <c r="B18" s="120"/>
      <c r="C18" s="30"/>
      <c r="D18" s="37"/>
    </row>
    <row r="19" spans="1:4" s="36" customFormat="1" ht="15" customHeight="1">
      <c r="A19" s="37" t="s">
        <v>554</v>
      </c>
      <c r="B19" s="30"/>
      <c r="C19" s="30"/>
      <c r="D19" s="37"/>
    </row>
    <row r="20" spans="1:4" s="36" customFormat="1">
      <c r="A20" s="43"/>
      <c r="B20" s="30"/>
      <c r="C20" s="30"/>
      <c r="D20" s="37"/>
    </row>
    <row r="21" spans="1:4" s="36" customFormat="1">
      <c r="A21" s="43"/>
      <c r="B21" s="30"/>
      <c r="C21" s="30"/>
      <c r="D21" s="37"/>
    </row>
    <row r="22" spans="1:4" s="36" customFormat="1">
      <c r="A22" s="43"/>
      <c r="B22" s="30"/>
      <c r="C22" s="30"/>
      <c r="D22" s="37"/>
    </row>
    <row r="23" spans="1:4" s="36" customFormat="1">
      <c r="A23" s="43"/>
      <c r="B23" s="30"/>
      <c r="C23" s="30"/>
      <c r="D23" s="37"/>
    </row>
    <row r="24" spans="1:4" s="36" customFormat="1">
      <c r="A24" s="43"/>
      <c r="B24" s="30"/>
      <c r="C24" s="30"/>
      <c r="D24" s="37"/>
    </row>
    <row r="25" spans="1:4" s="36" customFormat="1">
      <c r="A25" s="43"/>
      <c r="B25" s="30"/>
      <c r="C25" s="30"/>
      <c r="D25" s="37"/>
    </row>
    <row r="26" spans="1:4" s="36" customFormat="1">
      <c r="A26" s="43"/>
      <c r="B26" s="118"/>
      <c r="C26" s="30"/>
      <c r="D26" s="37"/>
    </row>
    <row r="27" spans="1:4" s="36" customFormat="1">
      <c r="A27" s="43"/>
      <c r="B27" s="30"/>
      <c r="C27" s="30"/>
      <c r="D27" s="37"/>
    </row>
    <row r="28" spans="1:4" s="36" customFormat="1">
      <c r="A28" s="43"/>
      <c r="B28" s="30"/>
      <c r="C28" s="30"/>
      <c r="D28" s="37"/>
    </row>
    <row r="29" spans="1:4" s="36" customFormat="1">
      <c r="A29" s="43"/>
      <c r="C29" s="30"/>
      <c r="D29" s="37"/>
    </row>
    <row r="30" spans="1:4" s="36" customFormat="1">
      <c r="A30" s="43"/>
      <c r="B30" s="30"/>
      <c r="C30" s="30"/>
      <c r="D30" s="37"/>
    </row>
    <row r="31" spans="1:4" s="36" customFormat="1">
      <c r="A31" s="43"/>
      <c r="B31" s="30"/>
      <c r="C31" s="30"/>
      <c r="D31" s="37"/>
    </row>
    <row r="32" spans="1:4" s="36" customFormat="1">
      <c r="A32" s="43"/>
      <c r="B32" s="30"/>
      <c r="C32" s="30"/>
      <c r="D32" s="37"/>
    </row>
    <row r="33" spans="1:4" s="36" customFormat="1">
      <c r="A33" s="43"/>
      <c r="B33" s="30"/>
      <c r="C33" s="30"/>
      <c r="D33" s="37"/>
    </row>
    <row r="34" spans="1:4" s="36" customFormat="1">
      <c r="A34" s="43"/>
      <c r="B34" s="30"/>
      <c r="C34" s="30"/>
      <c r="D34" s="37"/>
    </row>
    <row r="35" spans="1:4" s="36" customFormat="1">
      <c r="A35" s="43"/>
      <c r="B35" s="30"/>
      <c r="C35" s="30"/>
      <c r="D35" s="37"/>
    </row>
    <row r="36" spans="1:4" s="36" customFormat="1">
      <c r="A36" s="43"/>
      <c r="B36" s="30"/>
      <c r="C36" s="30"/>
      <c r="D36" s="37"/>
    </row>
    <row r="37" spans="1:4" s="36" customFormat="1">
      <c r="A37" s="43"/>
      <c r="B37" s="30"/>
      <c r="C37" s="30"/>
      <c r="D37" s="37"/>
    </row>
    <row r="38" spans="1:4" s="36" customFormat="1">
      <c r="A38" s="43"/>
      <c r="B38" s="30"/>
      <c r="C38" s="30"/>
      <c r="D38" s="37"/>
    </row>
    <row r="39" spans="1:4" s="36" customFormat="1">
      <c r="A39" s="43"/>
      <c r="B39" s="118"/>
      <c r="C39" s="30"/>
      <c r="D39" s="37"/>
    </row>
    <row r="40" spans="1:4" s="36" customFormat="1">
      <c r="A40" s="43"/>
      <c r="B40" s="118"/>
      <c r="C40" s="30"/>
      <c r="D40" s="37"/>
    </row>
    <row r="41" spans="1:4">
      <c r="A41" s="43"/>
    </row>
    <row r="42" spans="1:4">
      <c r="A42" s="43"/>
    </row>
    <row r="43" spans="1:4">
      <c r="A43" s="43"/>
    </row>
    <row r="44" spans="1:4">
      <c r="A44" s="43"/>
    </row>
    <row r="45" spans="1:4">
      <c r="A45" s="43"/>
      <c r="C45" s="121"/>
    </row>
    <row r="46" spans="1:4">
      <c r="A46" s="43"/>
      <c r="C46" s="121"/>
    </row>
    <row r="47" spans="1:4">
      <c r="A47" s="43"/>
      <c r="C47" s="121"/>
    </row>
    <row r="48" spans="1:4">
      <c r="A48" s="43"/>
      <c r="C48" s="121"/>
    </row>
    <row r="49" spans="1:3">
      <c r="A49" s="43"/>
      <c r="C49" s="121"/>
    </row>
    <row r="50" spans="1:3">
      <c r="A50" s="43"/>
      <c r="C50" s="121"/>
    </row>
    <row r="51" spans="1:3">
      <c r="A51" s="43"/>
      <c r="C51" s="121"/>
    </row>
    <row r="52" spans="1:3">
      <c r="A52" s="43"/>
      <c r="C52" s="121"/>
    </row>
    <row r="53" spans="1:3">
      <c r="A53" s="43"/>
      <c r="C53" s="121"/>
    </row>
    <row r="54" spans="1:3">
      <c r="A54" s="43"/>
      <c r="C54" s="12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25"/>
  <sheetViews>
    <sheetView workbookViewId="0">
      <selection activeCell="B24" sqref="B24"/>
    </sheetView>
  </sheetViews>
  <sheetFormatPr baseColWidth="10" defaultColWidth="11" defaultRowHeight="10.199999999999999"/>
  <cols>
    <col min="1" max="1" width="28.26953125" style="122" customWidth="1"/>
    <col min="2" max="2" width="17.08984375" style="122" customWidth="1"/>
    <col min="3" max="3" width="11" style="122"/>
    <col min="4" max="4" width="45.6328125" style="122" customWidth="1"/>
    <col min="5" max="5" width="31" style="122" customWidth="1"/>
    <col min="6" max="16384" width="11" style="122"/>
  </cols>
  <sheetData>
    <row r="1" spans="1:5" ht="11.4">
      <c r="A1" s="54" t="s">
        <v>51</v>
      </c>
      <c r="B1" s="55" t="s">
        <v>50</v>
      </c>
      <c r="C1" s="55" t="s">
        <v>52</v>
      </c>
      <c r="D1" s="56" t="s">
        <v>142</v>
      </c>
    </row>
    <row r="2" spans="1:5" ht="15" customHeight="1">
      <c r="A2" s="57" t="s">
        <v>177</v>
      </c>
      <c r="B2" s="58" t="s">
        <v>42</v>
      </c>
      <c r="C2" s="58" t="s">
        <v>39</v>
      </c>
      <c r="D2" s="123"/>
    </row>
    <row r="3" spans="1:5" ht="15" customHeight="1">
      <c r="A3" s="57" t="s">
        <v>262</v>
      </c>
      <c r="B3" s="58" t="s">
        <v>42</v>
      </c>
      <c r="C3" s="58" t="s">
        <v>39</v>
      </c>
      <c r="D3" s="123"/>
    </row>
    <row r="4" spans="1:5" ht="15" customHeight="1">
      <c r="A4" s="57" t="s">
        <v>190</v>
      </c>
      <c r="B4" s="58" t="s">
        <v>42</v>
      </c>
      <c r="C4" s="58" t="s">
        <v>39</v>
      </c>
      <c r="D4" s="123"/>
    </row>
    <row r="5" spans="1:5" ht="30.6">
      <c r="A5" s="59" t="s">
        <v>338</v>
      </c>
      <c r="B5" s="58" t="s">
        <v>330</v>
      </c>
      <c r="C5" s="58" t="s">
        <v>39</v>
      </c>
      <c r="D5" s="57" t="s">
        <v>339</v>
      </c>
    </row>
    <row r="6" spans="1:5" ht="20.399999999999999">
      <c r="A6" s="59" t="s">
        <v>329</v>
      </c>
      <c r="B6" s="58" t="s">
        <v>330</v>
      </c>
      <c r="C6" s="58" t="s">
        <v>39</v>
      </c>
      <c r="D6" s="57" t="s">
        <v>340</v>
      </c>
    </row>
    <row r="7" spans="1:5" ht="40.799999999999997">
      <c r="A7" s="59" t="s">
        <v>341</v>
      </c>
      <c r="B7" s="58" t="s">
        <v>333</v>
      </c>
      <c r="C7" s="58" t="s">
        <v>39</v>
      </c>
      <c r="D7" s="124" t="s">
        <v>342</v>
      </c>
    </row>
    <row r="8" spans="1:5" ht="15" customHeight="1">
      <c r="A8" s="59" t="s">
        <v>343</v>
      </c>
      <c r="B8" s="58" t="s">
        <v>42</v>
      </c>
      <c r="C8" s="60" t="s">
        <v>279</v>
      </c>
      <c r="D8" s="124" t="s">
        <v>344</v>
      </c>
    </row>
    <row r="9" spans="1:5" ht="15" customHeight="1">
      <c r="A9" s="57" t="s">
        <v>345</v>
      </c>
      <c r="B9" s="58" t="s">
        <v>42</v>
      </c>
      <c r="C9" s="60" t="s">
        <v>279</v>
      </c>
      <c r="D9" s="124" t="s">
        <v>346</v>
      </c>
    </row>
    <row r="10" spans="1:5">
      <c r="A10" s="125"/>
      <c r="B10" s="126"/>
      <c r="C10" s="127"/>
    </row>
    <row r="11" spans="1:5">
      <c r="A11" s="125"/>
      <c r="B11" s="126"/>
      <c r="C11" s="126"/>
    </row>
    <row r="12" spans="1:5">
      <c r="A12" s="61" t="s">
        <v>347</v>
      </c>
      <c r="B12" s="128"/>
      <c r="C12" s="126"/>
    </row>
    <row r="13" spans="1:5">
      <c r="A13" s="62" t="s">
        <v>555</v>
      </c>
      <c r="B13" s="126"/>
      <c r="C13" s="126"/>
    </row>
    <row r="14" spans="1:5">
      <c r="A14" s="62"/>
      <c r="B14" s="126"/>
      <c r="C14" s="126"/>
    </row>
    <row r="16" spans="1:5" ht="11.4">
      <c r="A16" s="129" t="s">
        <v>348</v>
      </c>
      <c r="B16" s="288" t="s">
        <v>349</v>
      </c>
      <c r="C16" s="289"/>
      <c r="D16" s="129" t="s">
        <v>37</v>
      </c>
      <c r="E16" s="129" t="s">
        <v>350</v>
      </c>
    </row>
    <row r="17" spans="1:5" ht="20.399999999999999">
      <c r="A17" s="123" t="s">
        <v>351</v>
      </c>
      <c r="B17" s="290" t="s">
        <v>352</v>
      </c>
      <c r="C17" s="291"/>
      <c r="D17" s="130" t="s">
        <v>353</v>
      </c>
      <c r="E17" s="130" t="s">
        <v>354</v>
      </c>
    </row>
    <row r="18" spans="1:5" ht="20.399999999999999">
      <c r="A18" s="123" t="s">
        <v>355</v>
      </c>
      <c r="B18" s="123" t="s">
        <v>356</v>
      </c>
      <c r="C18" s="123"/>
      <c r="D18" s="130" t="s">
        <v>357</v>
      </c>
      <c r="E18" s="130" t="s">
        <v>358</v>
      </c>
    </row>
    <row r="19" spans="1:5" ht="33.75" customHeight="1">
      <c r="A19" s="123" t="s">
        <v>359</v>
      </c>
      <c r="B19" s="292" t="s">
        <v>360</v>
      </c>
      <c r="C19" s="293"/>
      <c r="D19" s="130" t="s">
        <v>361</v>
      </c>
      <c r="E19" s="130" t="s">
        <v>362</v>
      </c>
    </row>
    <row r="20" spans="1:5">
      <c r="A20" s="123" t="s">
        <v>749</v>
      </c>
      <c r="B20" s="295"/>
      <c r="C20" s="296"/>
      <c r="D20" s="123" t="s">
        <v>748</v>
      </c>
      <c r="E20" s="201"/>
    </row>
    <row r="22" spans="1:5">
      <c r="A22" s="294"/>
      <c r="B22" s="294"/>
      <c r="C22" s="294"/>
      <c r="D22" s="294"/>
    </row>
    <row r="23" spans="1:5">
      <c r="A23" s="294"/>
      <c r="B23" s="294"/>
      <c r="C23" s="294"/>
      <c r="D23" s="294"/>
    </row>
    <row r="25" spans="1:5" ht="16.5" customHeight="1"/>
  </sheetData>
  <mergeCells count="6">
    <mergeCell ref="B16:C16"/>
    <mergeCell ref="B17:C17"/>
    <mergeCell ref="B19:C19"/>
    <mergeCell ref="A22:D22"/>
    <mergeCell ref="A23:D23"/>
    <mergeCell ref="B20:C20"/>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52"/>
  <sheetViews>
    <sheetView workbookViewId="0">
      <selection activeCell="D23" sqref="D23"/>
    </sheetView>
  </sheetViews>
  <sheetFormatPr baseColWidth="10" defaultColWidth="11" defaultRowHeight="10.199999999999999"/>
  <cols>
    <col min="1" max="1" width="33.36328125" style="40" customWidth="1"/>
    <col min="2" max="2" width="37.26953125" style="40" customWidth="1"/>
    <col min="3" max="3" width="9.453125" style="30" bestFit="1" customWidth="1"/>
    <col min="4" max="4" width="39.36328125" style="40" customWidth="1"/>
    <col min="5" max="5" width="19.7265625" style="40" customWidth="1"/>
    <col min="6" max="6" width="17.453125" style="40" customWidth="1"/>
    <col min="7" max="7" width="17" style="40" customWidth="1"/>
    <col min="8" max="8" width="15.26953125" style="40" customWidth="1"/>
    <col min="9" max="9" width="16.453125" style="40" customWidth="1"/>
    <col min="10" max="10" width="18.08984375" style="40" customWidth="1"/>
    <col min="11" max="11" width="20.26953125" style="40" customWidth="1"/>
    <col min="12" max="20" width="11" style="40"/>
    <col min="21" max="21" width="18.36328125" style="40" customWidth="1"/>
    <col min="22" max="22" width="21.26953125" style="40" customWidth="1"/>
    <col min="23" max="23" width="16.6328125" style="40" customWidth="1"/>
    <col min="24" max="16384" width="11" style="40"/>
  </cols>
  <sheetData>
    <row r="1" spans="1:8" ht="11.4">
      <c r="A1" s="49" t="s">
        <v>51</v>
      </c>
      <c r="B1" s="50" t="s">
        <v>50</v>
      </c>
      <c r="C1" s="50" t="s">
        <v>52</v>
      </c>
      <c r="D1" s="29" t="s">
        <v>142</v>
      </c>
    </row>
    <row r="2" spans="1:8" ht="15" customHeight="1">
      <c r="A2" s="63" t="s">
        <v>177</v>
      </c>
      <c r="B2" s="63" t="s">
        <v>363</v>
      </c>
      <c r="C2" s="64" t="s">
        <v>39</v>
      </c>
      <c r="D2" s="135"/>
    </row>
    <row r="3" spans="1:8" ht="15" customHeight="1">
      <c r="A3" s="63" t="s">
        <v>262</v>
      </c>
      <c r="B3" s="63" t="s">
        <v>42</v>
      </c>
      <c r="C3" s="64" t="s">
        <v>39</v>
      </c>
      <c r="D3" s="135"/>
    </row>
    <row r="4" spans="1:8" ht="15" customHeight="1">
      <c r="A4" s="63" t="s">
        <v>190</v>
      </c>
      <c r="B4" s="63" t="s">
        <v>42</v>
      </c>
      <c r="C4" s="64" t="s">
        <v>43</v>
      </c>
      <c r="D4" s="135" t="s">
        <v>364</v>
      </c>
    </row>
    <row r="5" spans="1:8" ht="15" customHeight="1">
      <c r="A5" s="63" t="s">
        <v>365</v>
      </c>
      <c r="B5" s="63" t="s">
        <v>330</v>
      </c>
      <c r="C5" s="64" t="s">
        <v>39</v>
      </c>
      <c r="D5" s="135"/>
    </row>
    <row r="6" spans="1:8" ht="15" customHeight="1">
      <c r="A6" s="42"/>
      <c r="B6" s="30"/>
    </row>
    <row r="7" spans="1:8" s="36" customFormat="1">
      <c r="A7" s="133"/>
      <c r="B7" s="30"/>
      <c r="C7" s="30"/>
    </row>
    <row r="8" spans="1:8" s="36" customFormat="1">
      <c r="A8" s="45" t="s">
        <v>327</v>
      </c>
      <c r="B8" s="30"/>
      <c r="D8" s="37"/>
      <c r="E8" s="37"/>
      <c r="F8" s="37"/>
      <c r="G8" s="37"/>
      <c r="H8" s="37"/>
    </row>
    <row r="9" spans="1:8" s="36" customFormat="1">
      <c r="A9" s="37" t="s">
        <v>556</v>
      </c>
      <c r="B9" s="30"/>
      <c r="D9" s="37"/>
      <c r="E9" s="37"/>
      <c r="F9" s="37"/>
      <c r="G9" s="37"/>
      <c r="H9" s="37"/>
    </row>
    <row r="10" spans="1:8" s="36" customFormat="1">
      <c r="A10" s="133"/>
      <c r="B10" s="30"/>
      <c r="C10" s="30"/>
      <c r="D10" s="37"/>
      <c r="E10" s="37"/>
      <c r="F10" s="37"/>
      <c r="G10" s="37"/>
      <c r="H10" s="37"/>
    </row>
    <row r="11" spans="1:8" s="36" customFormat="1">
      <c r="A11" s="133"/>
      <c r="B11" s="30"/>
      <c r="C11" s="30"/>
      <c r="D11" s="37"/>
      <c r="E11" s="37"/>
      <c r="F11" s="37"/>
      <c r="G11" s="37"/>
      <c r="H11" s="37"/>
    </row>
    <row r="12" spans="1:8" s="36" customFormat="1">
      <c r="A12" s="133"/>
      <c r="B12" s="30"/>
      <c r="C12" s="30"/>
    </row>
    <row r="13" spans="1:8" s="36" customFormat="1">
      <c r="A13" s="133"/>
      <c r="B13" s="118"/>
      <c r="C13" s="30"/>
    </row>
    <row r="14" spans="1:8" s="36" customFormat="1">
      <c r="A14" s="131"/>
      <c r="B14" s="30"/>
      <c r="C14" s="30"/>
    </row>
    <row r="15" spans="1:8" s="36" customFormat="1">
      <c r="A15" s="133"/>
      <c r="B15" s="30"/>
      <c r="C15" s="30"/>
    </row>
    <row r="16" spans="1:8" s="36" customFormat="1">
      <c r="A16" s="133"/>
      <c r="B16" s="119"/>
      <c r="C16" s="30"/>
    </row>
    <row r="17" spans="1:3" s="36" customFormat="1">
      <c r="A17" s="133"/>
      <c r="B17" s="30"/>
      <c r="C17" s="30"/>
    </row>
    <row r="18" spans="1:3" s="36" customFormat="1">
      <c r="A18" s="133"/>
      <c r="B18" s="30"/>
      <c r="C18" s="30"/>
    </row>
    <row r="19" spans="1:3" s="36" customFormat="1">
      <c r="A19" s="133"/>
      <c r="B19" s="30"/>
      <c r="C19" s="30"/>
    </row>
    <row r="20" spans="1:3" s="36" customFormat="1">
      <c r="A20" s="133"/>
      <c r="B20" s="30"/>
      <c r="C20" s="30"/>
    </row>
    <row r="21" spans="1:3" s="36" customFormat="1">
      <c r="A21" s="133"/>
      <c r="B21" s="30"/>
      <c r="C21" s="30"/>
    </row>
    <row r="22" spans="1:3" s="36" customFormat="1">
      <c r="A22" s="133"/>
      <c r="B22" s="30"/>
      <c r="C22" s="30"/>
    </row>
    <row r="23" spans="1:3" s="36" customFormat="1">
      <c r="A23" s="133"/>
      <c r="B23" s="30"/>
      <c r="C23" s="30"/>
    </row>
    <row r="24" spans="1:3" s="36" customFormat="1">
      <c r="A24" s="133"/>
      <c r="B24" s="118"/>
      <c r="C24" s="30"/>
    </row>
    <row r="25" spans="1:3" s="36" customFormat="1">
      <c r="A25" s="133"/>
      <c r="B25" s="30"/>
      <c r="C25" s="30"/>
    </row>
    <row r="26" spans="1:3" s="36" customFormat="1">
      <c r="A26" s="133"/>
      <c r="B26" s="30"/>
      <c r="C26" s="30"/>
    </row>
    <row r="27" spans="1:3" s="36" customFormat="1">
      <c r="A27" s="133"/>
      <c r="B27" s="37"/>
      <c r="C27" s="30"/>
    </row>
    <row r="28" spans="1:3" s="36" customFormat="1">
      <c r="A28" s="133"/>
      <c r="B28" s="30"/>
      <c r="C28" s="30"/>
    </row>
    <row r="29" spans="1:3" s="36" customFormat="1">
      <c r="A29" s="133"/>
      <c r="B29" s="30"/>
      <c r="C29" s="30"/>
    </row>
    <row r="30" spans="1:3" s="36" customFormat="1">
      <c r="A30" s="133"/>
      <c r="B30" s="30"/>
      <c r="C30" s="30"/>
    </row>
    <row r="31" spans="1:3" s="36" customFormat="1">
      <c r="A31" s="133"/>
      <c r="B31" s="30"/>
      <c r="C31" s="30"/>
    </row>
    <row r="32" spans="1:3" s="36" customFormat="1">
      <c r="A32" s="133"/>
      <c r="B32" s="30"/>
      <c r="C32" s="30"/>
    </row>
    <row r="33" spans="1:3" s="36" customFormat="1">
      <c r="A33" s="133"/>
      <c r="B33" s="30"/>
      <c r="C33" s="30"/>
    </row>
    <row r="34" spans="1:3" s="36" customFormat="1">
      <c r="A34" s="133"/>
      <c r="B34" s="30"/>
      <c r="C34" s="30"/>
    </row>
    <row r="35" spans="1:3" s="36" customFormat="1">
      <c r="A35" s="133"/>
      <c r="B35" s="30"/>
      <c r="C35" s="30"/>
    </row>
    <row r="36" spans="1:3" s="36" customFormat="1">
      <c r="A36" s="133"/>
      <c r="B36" s="30"/>
      <c r="C36" s="30"/>
    </row>
    <row r="37" spans="1:3" s="36" customFormat="1">
      <c r="A37" s="133"/>
      <c r="B37" s="118"/>
      <c r="C37" s="30"/>
    </row>
    <row r="38" spans="1:3" s="36" customFormat="1">
      <c r="A38" s="133"/>
      <c r="B38" s="118"/>
      <c r="C38" s="30"/>
    </row>
    <row r="39" spans="1:3" s="36" customFormat="1">
      <c r="A39" s="133"/>
      <c r="B39" s="30"/>
      <c r="C39" s="30"/>
    </row>
    <row r="40" spans="1:3">
      <c r="A40" s="42"/>
    </row>
    <row r="41" spans="1:3">
      <c r="A41" s="42"/>
    </row>
    <row r="42" spans="1:3">
      <c r="A42" s="42"/>
      <c r="B42" s="132"/>
    </row>
    <row r="43" spans="1:3">
      <c r="A43" s="42"/>
      <c r="C43" s="121"/>
    </row>
    <row r="44" spans="1:3">
      <c r="A44" s="42"/>
      <c r="C44" s="121"/>
    </row>
    <row r="45" spans="1:3">
      <c r="A45" s="42"/>
      <c r="C45" s="121"/>
    </row>
    <row r="46" spans="1:3">
      <c r="A46" s="42"/>
      <c r="C46" s="121"/>
    </row>
    <row r="47" spans="1:3">
      <c r="A47" s="42"/>
      <c r="C47" s="121"/>
    </row>
    <row r="48" spans="1:3">
      <c r="A48" s="42"/>
      <c r="C48" s="121"/>
    </row>
    <row r="49" spans="1:3">
      <c r="A49" s="42"/>
      <c r="C49" s="121"/>
    </row>
    <row r="50" spans="1:3">
      <c r="A50" s="42"/>
      <c r="C50" s="121"/>
    </row>
    <row r="51" spans="1:3">
      <c r="A51" s="42"/>
      <c r="C51" s="121"/>
    </row>
    <row r="52" spans="1:3">
      <c r="A52" s="42"/>
      <c r="C52" s="12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13"/>
  <sheetViews>
    <sheetView zoomScaleNormal="100" workbookViewId="0">
      <selection activeCell="A6" sqref="A6"/>
    </sheetView>
  </sheetViews>
  <sheetFormatPr baseColWidth="10" defaultColWidth="11" defaultRowHeight="10.199999999999999"/>
  <cols>
    <col min="1" max="1" width="34.26953125" style="30" customWidth="1"/>
    <col min="2" max="2" width="22.08984375" style="30" customWidth="1"/>
    <col min="3" max="3" width="12.7265625" style="40" customWidth="1"/>
    <col min="4" max="4" width="25.08984375" style="40" customWidth="1"/>
    <col min="5" max="5" width="30.26953125" style="40" customWidth="1"/>
    <col min="6" max="16384" width="11" style="40"/>
  </cols>
  <sheetData>
    <row r="1" spans="1:4" ht="11.4">
      <c r="A1" s="38" t="s">
        <v>51</v>
      </c>
      <c r="B1" s="38" t="s">
        <v>50</v>
      </c>
      <c r="C1" s="38" t="s">
        <v>52</v>
      </c>
      <c r="D1" s="29" t="s">
        <v>142</v>
      </c>
    </row>
    <row r="2" spans="1:4" ht="15" customHeight="1">
      <c r="A2" s="134" t="s">
        <v>177</v>
      </c>
      <c r="B2" s="31" t="s">
        <v>42</v>
      </c>
      <c r="C2" s="31" t="s">
        <v>39</v>
      </c>
      <c r="D2" s="135"/>
    </row>
    <row r="3" spans="1:4" ht="15" customHeight="1">
      <c r="A3" s="134" t="s">
        <v>262</v>
      </c>
      <c r="B3" s="31" t="s">
        <v>42</v>
      </c>
      <c r="C3" s="31" t="s">
        <v>39</v>
      </c>
      <c r="D3" s="135"/>
    </row>
    <row r="4" spans="1:4" ht="15" customHeight="1">
      <c r="A4" s="134" t="s">
        <v>190</v>
      </c>
      <c r="B4" s="31" t="s">
        <v>42</v>
      </c>
      <c r="C4" s="31" t="s">
        <v>39</v>
      </c>
      <c r="D4" s="135"/>
    </row>
    <row r="5" spans="1:4">
      <c r="A5" s="134" t="s">
        <v>366</v>
      </c>
      <c r="B5" s="31" t="s">
        <v>49</v>
      </c>
      <c r="C5" s="31" t="s">
        <v>39</v>
      </c>
      <c r="D5" s="135"/>
    </row>
    <row r="6" spans="1:4" ht="20.399999999999999">
      <c r="A6" s="134" t="s">
        <v>367</v>
      </c>
      <c r="B6" s="31" t="s">
        <v>296</v>
      </c>
      <c r="C6" s="31" t="s">
        <v>39</v>
      </c>
      <c r="D6" s="135"/>
    </row>
    <row r="7" spans="1:4" ht="15" customHeight="1">
      <c r="A7" s="134" t="s">
        <v>368</v>
      </c>
      <c r="B7" s="31" t="s">
        <v>42</v>
      </c>
      <c r="C7" s="31" t="s">
        <v>279</v>
      </c>
      <c r="D7" s="135"/>
    </row>
    <row r="8" spans="1:4" ht="20.399999999999999">
      <c r="A8" s="134" t="s">
        <v>369</v>
      </c>
      <c r="B8" s="31" t="s">
        <v>370</v>
      </c>
      <c r="C8" s="31" t="s">
        <v>39</v>
      </c>
      <c r="D8" s="135" t="s">
        <v>371</v>
      </c>
    </row>
    <row r="12" spans="1:4">
      <c r="A12" s="45" t="s">
        <v>327</v>
      </c>
    </row>
    <row r="13" spans="1:4">
      <c r="A13" s="37" t="s">
        <v>557</v>
      </c>
    </row>
  </sheetData>
  <pageMargins left="0.78740157499999996" right="0.78740157499999996" top="0.984251969" bottom="0.984251969" header="0.4921259845" footer="0.4921259845"/>
  <pageSetup paperSize="7" orientation="landscape"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30"/>
  <sheetViews>
    <sheetView zoomScaleNormal="100" workbookViewId="0">
      <selection activeCell="K18" sqref="K18"/>
    </sheetView>
  </sheetViews>
  <sheetFormatPr baseColWidth="10" defaultColWidth="11" defaultRowHeight="12.6"/>
  <cols>
    <col min="1" max="1" width="4.36328125" style="23" customWidth="1"/>
    <col min="2" max="2" width="23.6328125" style="23" customWidth="1"/>
    <col min="3" max="3" width="11" style="23"/>
    <col min="4" max="4" width="12.90625" style="23" bestFit="1" customWidth="1"/>
    <col min="5" max="5" width="11" style="23"/>
    <col min="6" max="6" width="28.453125" style="23" bestFit="1" customWidth="1"/>
    <col min="7" max="7" width="11" style="23"/>
    <col min="8" max="8" width="20.90625" style="23" customWidth="1"/>
    <col min="9" max="9" width="11" style="23"/>
    <col min="10" max="10" width="18.7265625" style="23" customWidth="1"/>
    <col min="11" max="11" width="11" style="23"/>
    <col min="12" max="12" width="18.7265625" style="23" customWidth="1"/>
    <col min="13" max="13" width="11" style="23"/>
    <col min="14" max="14" width="31" style="23" bestFit="1" customWidth="1"/>
    <col min="15" max="15" width="11" style="23"/>
    <col min="16" max="16" width="18.7265625" style="23" customWidth="1"/>
    <col min="17" max="17" width="11" style="23"/>
    <col min="18" max="18" width="23" style="23" customWidth="1"/>
    <col min="19" max="19" width="11" style="23"/>
    <col min="20" max="20" width="22.6328125" style="23" customWidth="1"/>
    <col min="21" max="21" width="11" style="23"/>
    <col min="22" max="22" width="19.26953125" style="23" customWidth="1"/>
    <col min="23" max="23" width="11" style="23"/>
    <col min="24" max="24" width="17.453125" style="23" customWidth="1"/>
    <col min="25" max="25" width="11" style="23"/>
    <col min="26" max="26" width="16.7265625" style="23" customWidth="1"/>
    <col min="27" max="27" width="11" style="23"/>
    <col min="28" max="28" width="18.36328125" style="23" customWidth="1"/>
    <col min="29" max="16384" width="11" style="23"/>
  </cols>
  <sheetData>
    <row r="1" spans="1:28" s="18" customFormat="1" ht="20.100000000000001" customHeight="1">
      <c r="A1" s="17" t="s">
        <v>229</v>
      </c>
    </row>
    <row r="2" spans="1:28" s="18" customFormat="1" ht="20.100000000000001" customHeight="1">
      <c r="A2" s="19" t="s">
        <v>230</v>
      </c>
      <c r="B2" s="20"/>
      <c r="C2" s="20"/>
      <c r="D2" s="20"/>
      <c r="E2" s="20"/>
      <c r="F2" s="20"/>
    </row>
    <row r="3" spans="1:28" s="18" customFormat="1" ht="20.100000000000001" customHeight="1">
      <c r="A3" s="21" t="s">
        <v>231</v>
      </c>
    </row>
    <row r="4" spans="1:28" s="18" customFormat="1" ht="20.100000000000001" customHeight="1">
      <c r="A4" s="21" t="s">
        <v>232</v>
      </c>
    </row>
    <row r="5" spans="1:28" s="18" customFormat="1" ht="20.100000000000001" customHeight="1">
      <c r="A5" s="21" t="s">
        <v>233</v>
      </c>
    </row>
    <row r="6" spans="1:28" s="18" customFormat="1" ht="20.100000000000001" customHeight="1">
      <c r="A6" s="21" t="s">
        <v>234</v>
      </c>
    </row>
    <row r="7" spans="1:28" s="18" customFormat="1" ht="20.100000000000001" customHeight="1">
      <c r="A7" s="21" t="s">
        <v>235</v>
      </c>
    </row>
    <row r="8" spans="1:28" s="18" customFormat="1" ht="20.100000000000001" customHeight="1">
      <c r="A8" s="21" t="s">
        <v>236</v>
      </c>
    </row>
    <row r="9" spans="1:28" s="18" customFormat="1" ht="20.100000000000001" customHeight="1">
      <c r="A9" s="21" t="s">
        <v>237</v>
      </c>
    </row>
    <row r="10" spans="1:28" s="18" customFormat="1" ht="20.100000000000001" customHeight="1">
      <c r="A10" s="21" t="s">
        <v>238</v>
      </c>
    </row>
    <row r="11" spans="1:28" s="18" customFormat="1" ht="20.100000000000001" customHeight="1">
      <c r="A11" s="21" t="s">
        <v>239</v>
      </c>
    </row>
    <row r="12" spans="1:28" s="18" customFormat="1" ht="20.100000000000001" customHeight="1">
      <c r="A12" s="21" t="s">
        <v>240</v>
      </c>
    </row>
    <row r="13" spans="1:28" s="18" customFormat="1" ht="20.100000000000001" customHeight="1">
      <c r="A13" s="21" t="s">
        <v>241</v>
      </c>
    </row>
    <row r="14" spans="1:28" s="18" customFormat="1" ht="20.100000000000001" customHeight="1">
      <c r="A14" s="21" t="s">
        <v>242</v>
      </c>
    </row>
    <row r="15" spans="1:28" ht="13.8">
      <c r="A15" s="22"/>
    </row>
    <row r="16" spans="1:28" s="27" customFormat="1" ht="26.4">
      <c r="A16" s="136"/>
      <c r="B16" s="136"/>
      <c r="C16" s="136"/>
      <c r="D16" s="136"/>
      <c r="E16" s="136"/>
      <c r="F16" s="136"/>
      <c r="G16" s="136"/>
      <c r="H16" s="136"/>
      <c r="I16" s="136"/>
      <c r="J16" s="136"/>
      <c r="K16" s="136"/>
      <c r="L16" s="136"/>
      <c r="M16" s="136"/>
      <c r="N16" s="24" t="s">
        <v>243</v>
      </c>
      <c r="O16" s="136"/>
      <c r="P16" s="25"/>
      <c r="Q16" s="136"/>
      <c r="R16" s="26" t="s">
        <v>243</v>
      </c>
      <c r="S16" s="136"/>
      <c r="T16" s="136"/>
      <c r="U16" s="136"/>
      <c r="V16" s="136"/>
      <c r="W16" s="136"/>
      <c r="X16" s="136"/>
      <c r="Y16" s="136"/>
      <c r="Z16" s="136"/>
      <c r="AA16" s="136"/>
      <c r="AB16" s="136"/>
    </row>
    <row r="17" spans="1:28" s="27" customFormat="1" ht="13.2">
      <c r="A17" s="136"/>
      <c r="B17" s="136"/>
      <c r="C17" s="136"/>
      <c r="D17" s="136"/>
      <c r="E17" s="136"/>
      <c r="F17" s="136"/>
      <c r="G17" s="136"/>
      <c r="H17" s="136"/>
      <c r="I17" s="136"/>
      <c r="J17" s="136"/>
      <c r="K17" s="136"/>
      <c r="L17" s="136"/>
      <c r="M17" s="136"/>
      <c r="N17" s="24" t="s">
        <v>244</v>
      </c>
      <c r="O17" s="136"/>
      <c r="P17" s="25"/>
      <c r="Q17" s="136"/>
      <c r="R17" s="26" t="s">
        <v>244</v>
      </c>
      <c r="S17" s="136"/>
      <c r="T17" s="136"/>
      <c r="U17" s="136"/>
      <c r="V17" s="136"/>
      <c r="W17" s="136"/>
      <c r="X17" s="136"/>
      <c r="Y17" s="136"/>
      <c r="Z17" s="136"/>
      <c r="AA17" s="136"/>
      <c r="AB17" s="136"/>
    </row>
    <row r="18" spans="1:28" s="27" customFormat="1" ht="13.2">
      <c r="A18" s="136"/>
      <c r="B18" s="136"/>
      <c r="C18" s="136"/>
      <c r="D18" s="136"/>
      <c r="E18" s="136"/>
      <c r="F18" s="136"/>
      <c r="G18" s="136"/>
      <c r="H18" s="136"/>
      <c r="I18" s="136"/>
      <c r="J18" s="136"/>
      <c r="K18" s="136"/>
      <c r="L18" s="136"/>
      <c r="M18" s="136"/>
      <c r="N18" s="24" t="s">
        <v>245</v>
      </c>
      <c r="O18" s="136"/>
      <c r="P18" s="25"/>
      <c r="Q18" s="136"/>
      <c r="R18" s="26" t="s">
        <v>245</v>
      </c>
      <c r="S18" s="136"/>
      <c r="T18" s="136"/>
      <c r="U18" s="136"/>
      <c r="V18" s="136"/>
      <c r="W18" s="136"/>
      <c r="X18" s="136"/>
      <c r="Y18" s="136"/>
      <c r="Z18" s="136"/>
      <c r="AA18" s="136"/>
      <c r="AB18" s="136"/>
    </row>
    <row r="19" spans="1:28" s="27" customFormat="1" ht="13.2">
      <c r="A19" s="136"/>
      <c r="B19" s="136"/>
      <c r="C19" s="136"/>
      <c r="D19" s="136"/>
      <c r="E19" s="136"/>
      <c r="F19" s="136"/>
      <c r="G19" s="136"/>
      <c r="H19" s="136"/>
      <c r="I19" s="136"/>
      <c r="J19" s="136"/>
      <c r="K19" s="136"/>
      <c r="L19" s="136"/>
      <c r="M19" s="136"/>
      <c r="N19" s="24" t="s">
        <v>246</v>
      </c>
      <c r="O19" s="136"/>
      <c r="P19" s="25"/>
      <c r="Q19" s="136"/>
      <c r="R19" s="26" t="s">
        <v>246</v>
      </c>
      <c r="S19" s="136"/>
      <c r="T19" s="136"/>
      <c r="U19" s="136"/>
      <c r="V19" s="136"/>
      <c r="W19" s="136"/>
      <c r="X19" s="136"/>
      <c r="Y19" s="136"/>
      <c r="Z19" s="136"/>
      <c r="AA19" s="136"/>
      <c r="AB19" s="136"/>
    </row>
    <row r="20" spans="1:28" s="27" customFormat="1" ht="13.2">
      <c r="A20" s="136"/>
      <c r="B20" s="136"/>
      <c r="C20" s="136"/>
      <c r="D20" s="136"/>
      <c r="E20" s="136"/>
      <c r="F20" s="136"/>
      <c r="G20" s="136"/>
      <c r="H20" s="136"/>
      <c r="I20" s="136"/>
      <c r="J20" s="136"/>
      <c r="K20" s="136"/>
      <c r="L20" s="136"/>
      <c r="M20" s="136"/>
      <c r="N20" s="24" t="s">
        <v>247</v>
      </c>
      <c r="O20" s="136"/>
      <c r="P20" s="25"/>
      <c r="Q20" s="136"/>
      <c r="R20" s="26" t="s">
        <v>247</v>
      </c>
      <c r="S20" s="136"/>
      <c r="T20" s="136"/>
      <c r="U20" s="136"/>
      <c r="V20" s="136"/>
      <c r="W20" s="136"/>
      <c r="X20" s="136"/>
      <c r="Y20" s="136"/>
      <c r="Z20" s="136"/>
      <c r="AA20" s="136"/>
      <c r="AB20" s="136"/>
    </row>
    <row r="21" spans="1:28" s="27" customFormat="1" ht="13.2">
      <c r="A21" s="136"/>
      <c r="B21" s="136"/>
      <c r="C21" s="136"/>
      <c r="D21" s="136"/>
      <c r="E21" s="136"/>
      <c r="F21" s="136"/>
      <c r="G21" s="136"/>
      <c r="H21" s="136"/>
      <c r="I21" s="136"/>
      <c r="J21" s="136"/>
      <c r="K21" s="136"/>
      <c r="L21" s="136"/>
      <c r="M21" s="136"/>
      <c r="N21" s="24" t="s">
        <v>248</v>
      </c>
      <c r="O21" s="136"/>
      <c r="P21" s="25"/>
      <c r="Q21" s="136"/>
      <c r="R21" s="26" t="s">
        <v>248</v>
      </c>
      <c r="S21" s="136"/>
      <c r="T21" s="136"/>
      <c r="U21" s="136"/>
      <c r="V21" s="136"/>
      <c r="W21" s="136"/>
      <c r="X21" s="136"/>
      <c r="Y21" s="136"/>
      <c r="Z21" s="136"/>
      <c r="AA21" s="136"/>
      <c r="AB21" s="136"/>
    </row>
    <row r="22" spans="1:28" s="27" customFormat="1" ht="13.2">
      <c r="A22" s="136"/>
      <c r="B22" s="136"/>
      <c r="C22" s="136"/>
      <c r="D22" s="136"/>
      <c r="E22" s="136"/>
      <c r="F22" s="136"/>
      <c r="G22" s="136"/>
      <c r="H22" s="136"/>
      <c r="I22" s="136"/>
      <c r="J22" s="136"/>
      <c r="K22" s="136"/>
      <c r="L22" s="136"/>
      <c r="M22" s="136"/>
      <c r="N22" s="24" t="s">
        <v>23</v>
      </c>
      <c r="O22" s="136"/>
      <c r="P22" s="25"/>
      <c r="Q22" s="136"/>
      <c r="R22" s="26" t="s">
        <v>23</v>
      </c>
      <c r="S22" s="136"/>
      <c r="T22" s="136"/>
      <c r="U22" s="136"/>
      <c r="V22" s="136"/>
      <c r="W22" s="136"/>
      <c r="X22" s="136"/>
      <c r="Y22" s="136"/>
      <c r="Z22" s="136"/>
      <c r="AA22" s="136"/>
      <c r="AB22" s="136"/>
    </row>
    <row r="23" spans="1:28" s="27" customFormat="1" ht="13.2">
      <c r="A23" s="136"/>
      <c r="B23" s="136"/>
      <c r="C23" s="136"/>
      <c r="D23" s="136"/>
      <c r="E23" s="136"/>
      <c r="F23" s="136"/>
      <c r="G23" s="136"/>
      <c r="H23" s="136"/>
      <c r="I23" s="136"/>
      <c r="J23" s="136"/>
      <c r="K23" s="136"/>
      <c r="L23" s="136"/>
      <c r="M23" s="136"/>
      <c r="N23" s="24" t="s">
        <v>249</v>
      </c>
      <c r="O23" s="136"/>
      <c r="P23" s="25"/>
      <c r="Q23" s="136"/>
      <c r="R23" s="26" t="s">
        <v>249</v>
      </c>
      <c r="S23" s="136"/>
      <c r="T23" s="136"/>
      <c r="U23" s="136"/>
      <c r="V23" s="136"/>
      <c r="W23" s="136"/>
      <c r="X23" s="136"/>
      <c r="Y23" s="136"/>
      <c r="Z23" s="136"/>
      <c r="AA23" s="136"/>
      <c r="AB23" s="136"/>
    </row>
    <row r="24" spans="1:28" s="27" customFormat="1" ht="13.2">
      <c r="A24" s="136"/>
      <c r="B24" s="136"/>
      <c r="C24" s="136"/>
      <c r="D24" s="136"/>
      <c r="E24" s="136"/>
      <c r="F24" s="136"/>
      <c r="G24" s="136"/>
      <c r="H24" s="136"/>
      <c r="I24" s="136"/>
      <c r="J24" s="136"/>
      <c r="K24" s="136"/>
      <c r="L24" s="136"/>
      <c r="M24" s="136"/>
      <c r="N24" s="24" t="s">
        <v>250</v>
      </c>
      <c r="O24" s="136"/>
      <c r="P24" s="25"/>
      <c r="Q24" s="136"/>
      <c r="R24" s="26" t="s">
        <v>250</v>
      </c>
      <c r="S24" s="136"/>
      <c r="T24" s="136"/>
      <c r="U24" s="136"/>
      <c r="V24" s="136"/>
      <c r="W24" s="136"/>
      <c r="X24" s="136"/>
      <c r="Y24" s="136"/>
      <c r="Z24" s="136"/>
      <c r="AA24" s="136"/>
      <c r="AB24" s="136"/>
    </row>
    <row r="25" spans="1:28" s="27" customFormat="1" ht="13.2">
      <c r="A25" s="136"/>
      <c r="B25" s="136"/>
      <c r="C25" s="136"/>
      <c r="D25" s="136"/>
      <c r="E25" s="136"/>
      <c r="F25" s="136"/>
      <c r="G25" s="136"/>
      <c r="H25" s="136"/>
      <c r="I25" s="136"/>
      <c r="J25" s="136"/>
      <c r="K25" s="136"/>
      <c r="L25" s="136"/>
      <c r="M25" s="136"/>
      <c r="N25" s="24" t="s">
        <v>251</v>
      </c>
      <c r="O25" s="136"/>
      <c r="P25" s="25"/>
      <c r="Q25" s="136"/>
      <c r="R25" s="26" t="s">
        <v>251</v>
      </c>
      <c r="S25" s="136"/>
      <c r="T25" s="136"/>
      <c r="U25" s="136"/>
      <c r="V25" s="136"/>
      <c r="W25" s="136"/>
      <c r="X25" s="136"/>
      <c r="Y25" s="136"/>
      <c r="Z25" s="136"/>
      <c r="AA25" s="136"/>
      <c r="AB25" s="136"/>
    </row>
    <row r="26" spans="1:28" s="27" customFormat="1" ht="13.2">
      <c r="A26" s="136"/>
      <c r="B26" s="136"/>
      <c r="C26" s="136"/>
      <c r="D26" s="136"/>
      <c r="E26" s="136"/>
      <c r="F26" s="136"/>
      <c r="G26" s="136"/>
      <c r="H26" s="136"/>
      <c r="I26" s="136"/>
      <c r="J26" s="136"/>
      <c r="K26" s="136"/>
      <c r="L26" s="136"/>
      <c r="M26" s="136"/>
      <c r="N26" s="24" t="s">
        <v>252</v>
      </c>
      <c r="O26" s="136"/>
      <c r="P26" s="25"/>
      <c r="Q26" s="136"/>
      <c r="R26" s="26" t="s">
        <v>252</v>
      </c>
      <c r="S26" s="136"/>
      <c r="T26" s="136"/>
      <c r="U26" s="136"/>
      <c r="V26" s="136"/>
      <c r="W26" s="136"/>
      <c r="X26" s="136"/>
      <c r="Y26" s="136"/>
      <c r="Z26" s="136"/>
      <c r="AA26" s="136"/>
      <c r="AB26" s="136"/>
    </row>
    <row r="27" spans="1:28" s="27" customFormat="1" ht="13.2">
      <c r="A27" s="136"/>
      <c r="B27" s="136"/>
      <c r="C27" s="136"/>
      <c r="D27" s="136"/>
      <c r="E27" s="136"/>
      <c r="F27" s="136"/>
      <c r="G27" s="136"/>
      <c r="H27" s="136"/>
      <c r="I27" s="136"/>
      <c r="J27" s="136"/>
      <c r="K27" s="136"/>
      <c r="L27" s="136"/>
      <c r="M27" s="136"/>
      <c r="N27" s="24" t="s">
        <v>253</v>
      </c>
      <c r="O27" s="136"/>
      <c r="P27" s="25"/>
      <c r="Q27" s="136"/>
      <c r="R27" s="26" t="s">
        <v>253</v>
      </c>
      <c r="S27" s="136"/>
      <c r="T27" s="136"/>
      <c r="U27" s="136"/>
      <c r="V27" s="136"/>
      <c r="W27" s="136"/>
      <c r="X27" s="136"/>
      <c r="Y27" s="136"/>
      <c r="Z27" s="136"/>
      <c r="AA27" s="136"/>
      <c r="AB27" s="136"/>
    </row>
    <row r="28" spans="1:28" ht="13.8">
      <c r="A28" s="137"/>
      <c r="B28" s="137"/>
      <c r="C28" s="137"/>
      <c r="D28" s="137"/>
      <c r="E28" s="137"/>
      <c r="F28" s="137"/>
      <c r="G28" s="137"/>
      <c r="H28" s="137"/>
      <c r="I28" s="137"/>
      <c r="J28" s="137"/>
      <c r="K28" s="137"/>
      <c r="L28" s="137"/>
      <c r="M28" s="137"/>
      <c r="N28" s="137"/>
      <c r="O28" s="137"/>
      <c r="P28" s="137"/>
      <c r="Q28" s="137"/>
      <c r="R28" s="28" t="s">
        <v>254</v>
      </c>
      <c r="S28" s="137"/>
      <c r="T28" s="137"/>
      <c r="U28" s="137"/>
      <c r="V28" s="137"/>
      <c r="W28" s="137"/>
      <c r="X28" s="137"/>
      <c r="Y28" s="137"/>
      <c r="Z28" s="137"/>
      <c r="AA28" s="137"/>
      <c r="AB28" s="137"/>
    </row>
    <row r="29" spans="1:28" ht="13.8">
      <c r="A29" s="137"/>
      <c r="B29" s="137"/>
      <c r="C29" s="137"/>
      <c r="D29" s="137"/>
      <c r="E29" s="137"/>
      <c r="F29" s="137"/>
      <c r="G29" s="137"/>
      <c r="H29" s="137"/>
      <c r="I29" s="137"/>
      <c r="J29" s="137"/>
      <c r="K29" s="137"/>
      <c r="L29" s="137"/>
      <c r="M29" s="137"/>
      <c r="N29" s="137"/>
      <c r="O29" s="137"/>
      <c r="P29" s="137"/>
      <c r="Q29" s="137"/>
      <c r="R29" s="28" t="s">
        <v>255</v>
      </c>
      <c r="S29" s="137"/>
      <c r="T29" s="137"/>
      <c r="U29" s="137"/>
      <c r="V29" s="137"/>
      <c r="W29" s="137"/>
      <c r="X29" s="137"/>
      <c r="Y29" s="137"/>
      <c r="Z29" s="137"/>
      <c r="AA29" s="137"/>
      <c r="AB29" s="137"/>
    </row>
    <row r="30" spans="1:28" ht="13.8">
      <c r="A30" s="137"/>
      <c r="B30" s="137"/>
      <c r="C30" s="137"/>
      <c r="D30" s="137"/>
      <c r="E30" s="137"/>
      <c r="F30" s="137"/>
      <c r="G30" s="137"/>
      <c r="H30" s="137"/>
      <c r="I30" s="137"/>
      <c r="J30" s="137"/>
      <c r="K30" s="137"/>
      <c r="L30" s="137"/>
      <c r="M30" s="137"/>
      <c r="N30" s="137"/>
      <c r="O30" s="137"/>
      <c r="P30" s="137"/>
      <c r="Q30" s="137"/>
      <c r="R30" s="28" t="s">
        <v>256</v>
      </c>
      <c r="S30" s="137"/>
      <c r="T30" s="137"/>
      <c r="U30" s="137"/>
      <c r="V30" s="137"/>
      <c r="W30" s="137"/>
      <c r="X30" s="137"/>
      <c r="Y30" s="137"/>
      <c r="Z30" s="137"/>
      <c r="AA30" s="137"/>
      <c r="AB30" s="137"/>
    </row>
  </sheetData>
  <conditionalFormatting sqref="A1:A8 G2:G15 E3:F15 B4:D15">
    <cfRule type="cellIs" dxfId="5" priority="1" stopIfTrue="1" operator="equal">
      <formula>"referenceCommandeSousTraitantOI"</formula>
    </cfRule>
    <cfRule type="cellIs" dxfId="4" priority="2" stopIfTrue="1" operator="equal">
      <formula>"ReferencePrestationPrise"</formula>
    </cfRule>
    <cfRule type="cellIs" dxfId="3" priority="3" stopIfTrue="1" operator="equal">
      <formula>"ReferencePrise"</formula>
    </cfRule>
    <cfRule type="cellIs" dxfId="2" priority="4" stopIfTrue="1" operator="equal">
      <formula>"ReferenceCommandePriseInterneOC"</formula>
    </cfRule>
    <cfRule type="cellIs" dxfId="1" priority="5" stopIfTrue="1" operator="equal">
      <formula>"ReferencePM"</formula>
    </cfRule>
  </conditionalFormatting>
  <conditionalFormatting sqref="A1:A15 G2:G15 E3:F15 B4:D15 M2:M15">
    <cfRule type="cellIs" dxfId="0" priority="6" stopIfTrue="1" operator="equal">
      <formula>"ReferencePrestationPM"</formula>
    </cfRule>
  </conditionalFormatting>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64105-D9F7-4F74-8248-0B82B1FFA8F9}">
  <dimension ref="A1:AA219"/>
  <sheetViews>
    <sheetView workbookViewId="0">
      <selection activeCell="A176" sqref="A176:B177"/>
    </sheetView>
  </sheetViews>
  <sheetFormatPr baseColWidth="10" defaultColWidth="11" defaultRowHeight="12.6"/>
  <cols>
    <col min="1" max="1" width="32.26953125" style="217" customWidth="1"/>
    <col min="2" max="2" width="35.6328125" style="217" customWidth="1"/>
    <col min="3" max="3" width="15.7265625" style="217" customWidth="1"/>
    <col min="4" max="4" width="12.453125" style="218" customWidth="1"/>
    <col min="5" max="24" width="11" style="218"/>
    <col min="25" max="25" width="14.6328125" style="218" customWidth="1"/>
    <col min="26" max="26" width="17.90625" style="218" bestFit="1" customWidth="1"/>
    <col min="27" max="16384" width="11" style="217"/>
  </cols>
  <sheetData>
    <row r="1" spans="1:27">
      <c r="A1" s="217" t="s">
        <v>802</v>
      </c>
      <c r="B1" s="217" t="s">
        <v>803</v>
      </c>
      <c r="C1" s="217" t="s">
        <v>804</v>
      </c>
      <c r="D1" s="218" t="s">
        <v>64</v>
      </c>
      <c r="E1" s="218" t="s">
        <v>805</v>
      </c>
      <c r="F1" s="218" t="s">
        <v>806</v>
      </c>
      <c r="G1" s="218" t="s">
        <v>807</v>
      </c>
      <c r="H1" s="218" t="s">
        <v>808</v>
      </c>
      <c r="I1" s="218" t="s">
        <v>809</v>
      </c>
      <c r="J1" s="218" t="s">
        <v>810</v>
      </c>
      <c r="K1" s="218" t="s">
        <v>811</v>
      </c>
      <c r="L1" s="218" t="s">
        <v>834</v>
      </c>
      <c r="M1" s="218" t="s">
        <v>812</v>
      </c>
      <c r="N1" s="218" t="s">
        <v>813</v>
      </c>
      <c r="O1" s="218" t="s">
        <v>814</v>
      </c>
      <c r="P1" s="218" t="s">
        <v>815</v>
      </c>
      <c r="Q1" s="218" t="s">
        <v>816</v>
      </c>
      <c r="R1" s="218" t="s">
        <v>817</v>
      </c>
      <c r="S1" s="218" t="s">
        <v>818</v>
      </c>
      <c r="T1" s="218" t="s">
        <v>819</v>
      </c>
      <c r="U1" s="218" t="s">
        <v>820</v>
      </c>
      <c r="V1" s="218" t="s">
        <v>821</v>
      </c>
      <c r="W1" s="218" t="s">
        <v>822</v>
      </c>
      <c r="X1" s="218" t="s">
        <v>823</v>
      </c>
      <c r="Y1" s="218" t="s">
        <v>824</v>
      </c>
      <c r="Z1" s="218" t="s">
        <v>825</v>
      </c>
      <c r="AA1" s="218" t="s">
        <v>826</v>
      </c>
    </row>
    <row r="2" spans="1:27">
      <c r="A2" s="219" t="s">
        <v>28</v>
      </c>
      <c r="B2" s="219" t="s">
        <v>827</v>
      </c>
      <c r="D2" s="218" t="e">
        <f>IF(_xlfn.XLOOKUP(Dico2[[#This Row],[Nom du champ]],[1]!IPE[Donnée],[1]!IPE[Donnée],"",0,1)="","","X")</f>
        <v>#REF!</v>
      </c>
      <c r="E2" s="218" t="e">
        <f>IF(_xlfn.XLOOKUP(Dico2[[#This Row],[Nom du champ]],[1]!CmdPB[Donnée],[1]!CmdPB[Donnée],"",0,1)="","","X")</f>
        <v>#REF!</v>
      </c>
      <c r="F2" s="218" t="e">
        <f>IF(_xlfn.XLOOKUP(Dico2[[#This Row],[Nom du champ]],[1]!ARcmdPB[Donnée],[1]!ARcmdPB[Donnée],"",0,1)="","","X")</f>
        <v>#REF!</v>
      </c>
      <c r="G2" s="218" t="e">
        <f>IF(_xlfn.XLOOKUP(Dico2[[#This Row],[Nom du champ]],[1]!CRcmdPB[Donnée],[1]!CRcmdPB[Donnée],"",0,1)="","","X")</f>
        <v>#REF!</v>
      </c>
      <c r="H2" s="218" t="e">
        <f>IF(_xlfn.XLOOKUP(Dico2[[#This Row],[Nom du champ]],[1]!AnnulationPB[Donnée],[1]!AnnulationPB[Donnée],"",0,1)="","","X")</f>
        <v>#REF!</v>
      </c>
      <c r="I2" s="218" t="e">
        <f>IF(_xlfn.XLOOKUP(Dico2[[#This Row],[Nom du champ]],[1]!ARannulationPB[Donnée],[1]!ARannulationPB[Donnée],"",0,1)="","","X")</f>
        <v>#REF!</v>
      </c>
      <c r="J2" s="218" t="e">
        <f>IF(_xlfn.XLOOKUP(Dico2[[#This Row],[Nom du champ]],[1]!CmdExtU[Donnée],[1]!CmdExtU[Donnée],"",0,1)="","","X")</f>
        <v>#REF!</v>
      </c>
      <c r="K2" s="218" t="e">
        <f>IF(_xlfn.XLOOKUP(Dico2[[#This Row],[Nom du champ]],[1]!ARCmdExtU[Donnée],[1]!ARCmdExtU[Donnée],"",0,1)="","","X")</f>
        <v>#REF!</v>
      </c>
      <c r="L2" s="218" t="e">
        <f>IF(_xlfn.XLOOKUP(Dico2[[#This Row],[Nom du champ]],[1]!CRCmdExtU[Donnée],[1]!CRCmdExtU[Donnée],"",0,1)="","","X")</f>
        <v>#REF!</v>
      </c>
      <c r="M2" s="218" t="e">
        <f>IF(_xlfn.XLOOKUP(Dico2[[#This Row],[Nom du champ]],[1]!CRMad[Donnée],[1]!CRMad[Donnée],"",0,1)="","","X")</f>
        <v>#REF!</v>
      </c>
      <c r="N2" s="218" t="e">
        <f>IF(_xlfn.XLOOKUP(Dico2[[#This Row],[Nom du champ]],[1]!DeltaIPE[Donnée],[1]!DeltaIPE[Donnée],"",0,1)="","","X")</f>
        <v>#REF!</v>
      </c>
      <c r="O2" s="218" t="e">
        <f>IF(_xlfn.XLOOKUP(Dico2[[#This Row],[Nom du champ]],[1]!HistoIPE[Donnée],[1]!HistoIPE[Donnée],"",0,1)="","","X")</f>
        <v>#REF!</v>
      </c>
      <c r="P2" s="218" t="e">
        <f>IF(_xlfn.XLOOKUP(Dico2[[#This Row],[Nom du champ]],[1]!CPN[Donnée],[1]!CPN[Donnée],"",0,1)="","","X")</f>
        <v>#REF!</v>
      </c>
      <c r="Q2" s="218" t="e">
        <f>IF(_xlfn.XLOOKUP(Dico2[[#This Row],[Nom du champ]],[1]!DeltaCPN[Donnée],[1]!DeltaCPN[Donnée],"",0,1)="","","X")</f>
        <v>#REF!</v>
      </c>
      <c r="R2" s="218" t="e">
        <f>IF(_xlfn.XLOOKUP(Dico2[[#This Row],[Nom du champ]],[1]!HistoCPN[Donnée],[1]!HistoCPN[Donnée],"",0,1)="","","X")</f>
        <v>#REF!</v>
      </c>
      <c r="S2" s="218" t="e">
        <f>IF(_xlfn.XLOOKUP(Dico2[[#This Row],[Nom du champ]],[1]!CmdinfoPM[Donnée],[1]!CmdinfoPM[Donnée],"",0,1)="","","X")</f>
        <v>#REF!</v>
      </c>
      <c r="T2" s="218" t="e">
        <f>IF(_xlfn.XLOOKUP(Dico2[[#This Row],[Nom du champ]],[1]!ARCmdInfoPM[Donnée],[1]!ARCmdInfoPM[Donnée],"",0,1)="","","X")</f>
        <v>#REF!</v>
      </c>
      <c r="U2" s="218" t="e">
        <f>IF(_xlfn.XLOOKUP(Dico2[[#This Row],[Nom du champ]],[1]!ARMad[Donnée],[1]!ARMad[Donnée],"",0,1)="","","X")</f>
        <v>#REF!</v>
      </c>
      <c r="V2" s="218" t="e">
        <f>IF(_xlfn.XLOOKUP(Dico2[[#This Row],[Nom du champ]],[1]!NotifPrev[Donnée],[1]!NotifPrev[Donnée],"",0,1)="","","X")</f>
        <v>#REF!</v>
      </c>
      <c r="W2" s="218" t="e">
        <f>IF(_xlfn.XLOOKUP(Dico2[[#This Row],[Nom du champ]],[1]!CRInfoSyndic[Donnée],[1]!CRInfoSyndic[Donnée],"",0,1)="","","X")</f>
        <v>#REF!</v>
      </c>
      <c r="X2" s="218" t="e">
        <f>IF(_xlfn.XLOOKUP(Dico2[[#This Row],[Nom du champ]],[1]!Addu[Donnée],[1]!Addu[Donnée],"",0,1)="","","X")</f>
        <v>#REF!</v>
      </c>
      <c r="Y2" s="218" t="e">
        <f>IF(_xlfn.XLOOKUP(Dico2[[#This Row],[Nom du champ]],[1]!CRAddu[Donnée],[1]!CRAddu[Donnée],"",0,1)="","","X")</f>
        <v>#REF!</v>
      </c>
      <c r="Z2" s="218" t="e">
        <f>IF(_xlfn.XLOOKUP(Dico2[[#This Row],[Nom du champ]],[1]!CmdAnn[Donnée],[1]!CmdAnn[Donnée],"",0,1)="","","X")</f>
        <v>#REF!</v>
      </c>
      <c r="AA2" s="218" t="e">
        <f>IF(_xlfn.XLOOKUP(Dico2[[#This Row],[Nom du champ]],[1]!CRAnnu[Donnée],[1]!CRAnnu[Donnée],"",0,1)="","","X")</f>
        <v>#REF!</v>
      </c>
    </row>
    <row r="3" spans="1:27">
      <c r="A3" s="208" t="s">
        <v>733</v>
      </c>
      <c r="B3" s="209" t="s">
        <v>38</v>
      </c>
      <c r="C3" s="243" t="s">
        <v>692</v>
      </c>
      <c r="D3" s="218" t="e">
        <f>IF(_xlfn.XLOOKUP(Dico2[[#This Row],[Nom du champ]],[1]!IPE[Donnée],[1]!IPE[Donnée],"",0,1)="","","X")</f>
        <v>#REF!</v>
      </c>
      <c r="E3" s="218" t="e">
        <f>IF(_xlfn.XLOOKUP(Dico2[[#This Row],[Nom du champ]],[1]!CmdPB[Donnée],[1]!CmdPB[Donnée],"",0,1)="","","X")</f>
        <v>#REF!</v>
      </c>
      <c r="F3" s="218" t="e">
        <f>IF(_xlfn.XLOOKUP(Dico2[[#This Row],[Nom du champ]],[1]!ARcmdPB[Donnée],[1]!ARcmdPB[Donnée],"",0,1)="","","X")</f>
        <v>#REF!</v>
      </c>
      <c r="G3" s="218" t="e">
        <f>IF(_xlfn.XLOOKUP(Dico2[[#This Row],[Nom du champ]],[1]!CRcmdPB[Donnée],[1]!CRcmdPB[Donnée],"",0,1)="","","X")</f>
        <v>#REF!</v>
      </c>
      <c r="H3" s="218" t="e">
        <f>IF(_xlfn.XLOOKUP(Dico2[[#This Row],[Nom du champ]],[1]!AnnulationPB[Donnée],[1]!AnnulationPB[Donnée],"",0,1)="","","X")</f>
        <v>#REF!</v>
      </c>
      <c r="I3" s="218" t="e">
        <f>IF(_xlfn.XLOOKUP(Dico2[[#This Row],[Nom du champ]],[1]!ARannulationPB[Donnée],[1]!ARannulationPB[Donnée],"",0,1)="","","X")</f>
        <v>#REF!</v>
      </c>
      <c r="J3" s="218" t="e">
        <f>IF(_xlfn.XLOOKUP(Dico2[[#This Row],[Nom du champ]],[1]!CmdExtU[Donnée],[1]!CmdExtU[Donnée],"",0,1)="","","X")</f>
        <v>#REF!</v>
      </c>
      <c r="K3" s="218" t="e">
        <f>IF(_xlfn.XLOOKUP(Dico2[[#This Row],[Nom du champ]],[1]!ARCmdExtU[Donnée],[1]!ARCmdExtU[Donnée],"",0,1)="","","X")</f>
        <v>#REF!</v>
      </c>
      <c r="L3" s="218" t="e">
        <f>IF(_xlfn.XLOOKUP(Dico2[[#This Row],[Nom du champ]],[1]!CRCmdExtU[Donnée],[1]!CRCmdExtU[Donnée],"",0,1)="","","X")</f>
        <v>#REF!</v>
      </c>
      <c r="M3" s="218" t="e">
        <f>IF(_xlfn.XLOOKUP(Dico2[[#This Row],[Nom du champ]],[1]!CRMad[Donnée],[1]!CRMad[Donnée],"",0,1)="","","X")</f>
        <v>#REF!</v>
      </c>
      <c r="N3" s="218" t="e">
        <f>IF(_xlfn.XLOOKUP(Dico2[[#This Row],[Nom du champ]],[1]!DeltaIPE[Donnée],[1]!DeltaIPE[Donnée],"",0,1)="","","X")</f>
        <v>#REF!</v>
      </c>
      <c r="O3" s="218" t="e">
        <f>IF(_xlfn.XLOOKUP(Dico2[[#This Row],[Nom du champ]],[1]!HistoIPE[Donnée],[1]!HistoIPE[Donnée],"",0,1)="","","X")</f>
        <v>#REF!</v>
      </c>
      <c r="P3" s="218" t="e">
        <f>IF(_xlfn.XLOOKUP(Dico2[[#This Row],[Nom du champ]],[1]!CPN[Donnée],[1]!CPN[Donnée],"",0,1)="","","X")</f>
        <v>#REF!</v>
      </c>
      <c r="Q3" s="218" t="e">
        <f>IF(_xlfn.XLOOKUP(Dico2[[#This Row],[Nom du champ]],[1]!DeltaCPN[Donnée],[1]!DeltaCPN[Donnée],"",0,1)="","","X")</f>
        <v>#REF!</v>
      </c>
      <c r="R3" s="218" t="e">
        <f>IF(_xlfn.XLOOKUP(Dico2[[#This Row],[Nom du champ]],[1]!HistoCPN[Donnée],[1]!HistoCPN[Donnée],"",0,1)="","","X")</f>
        <v>#REF!</v>
      </c>
      <c r="S3" s="218" t="e">
        <f>IF(_xlfn.XLOOKUP(Dico2[[#This Row],[Nom du champ]],[1]!CmdinfoPM[Donnée],[1]!CmdinfoPM[Donnée],"",0,1)="","","X")</f>
        <v>#REF!</v>
      </c>
      <c r="T3" s="218" t="e">
        <f>IF(_xlfn.XLOOKUP(Dico2[[#This Row],[Nom du champ]],[1]!ARCmdInfoPM[Donnée],[1]!ARCmdInfoPM[Donnée],"",0,1)="","","X")</f>
        <v>#REF!</v>
      </c>
      <c r="U3" s="218" t="e">
        <f>IF(_xlfn.XLOOKUP(Dico2[[#This Row],[Nom du champ]],[1]!ARMad[Donnée],[1]!ARMad[Donnée],"",0,1)="","","X")</f>
        <v>#REF!</v>
      </c>
      <c r="V3" s="218" t="e">
        <f>IF(_xlfn.XLOOKUP(Dico2[[#This Row],[Nom du champ]],[1]!NotifPrev[Donnée],[1]!NotifPrev[Donnée],"",0,1)="","","X")</f>
        <v>#REF!</v>
      </c>
      <c r="W3" s="218" t="e">
        <f>IF(_xlfn.XLOOKUP(Dico2[[#This Row],[Nom du champ]],[1]!CRInfoSyndic[Donnée],[1]!CRInfoSyndic[Donnée],"",0,1)="","","X")</f>
        <v>#REF!</v>
      </c>
      <c r="X3" s="218" t="e">
        <f>IF(_xlfn.XLOOKUP(Dico2[[#This Row],[Nom du champ]],[1]!Addu[Donnée],[1]!Addu[Donnée],"",0,1)="","","X")</f>
        <v>#REF!</v>
      </c>
      <c r="Y3" s="218" t="e">
        <f>IF(_xlfn.XLOOKUP(Dico2[[#This Row],[Nom du champ]],[1]!CRAddu[Donnée],[1]!CRAddu[Donnée],"",0,1)="","","X")</f>
        <v>#REF!</v>
      </c>
      <c r="Z3" s="218" t="e">
        <f>IF(_xlfn.XLOOKUP(Dico2[[#This Row],[Nom du champ]],[1]!CmdAnn[Donnée],[1]!CmdAnn[Donnée],"",0,1)="","","X")</f>
        <v>#REF!</v>
      </c>
      <c r="AA3" s="218" t="e">
        <f>IF(_xlfn.XLOOKUP(Dico2[[#This Row],[Nom du champ]],[1]!CRAnnu[Donnée],[1]!CRAnnu[Donnée],"",0,1)="","","X")</f>
        <v>#REF!</v>
      </c>
    </row>
    <row r="4" spans="1:27">
      <c r="A4" s="211" t="s">
        <v>797</v>
      </c>
      <c r="B4" s="209" t="s">
        <v>38</v>
      </c>
      <c r="D4" s="218" t="e">
        <f>IF(_xlfn.XLOOKUP(Dico2[[#This Row],[Nom du champ]],[1]!IPE[Donnée],[1]!IPE[Donnée],"",0,1)="","","X")</f>
        <v>#REF!</v>
      </c>
      <c r="E4" s="218" t="e">
        <f>IF(_xlfn.XLOOKUP(Dico2[[#This Row],[Nom du champ]],[1]!CmdPB[Donnée],[1]!CmdPB[Donnée],"",0,1)="","","X")</f>
        <v>#REF!</v>
      </c>
      <c r="F4" s="218" t="e">
        <f>IF(_xlfn.XLOOKUP(Dico2[[#This Row],[Nom du champ]],[1]!ARcmdPB[Donnée],[1]!ARcmdPB[Donnée],"",0,1)="","","X")</f>
        <v>#REF!</v>
      </c>
      <c r="G4" s="218" t="e">
        <f>IF(_xlfn.XLOOKUP(Dico2[[#This Row],[Nom du champ]],[1]!CRcmdPB[Donnée],[1]!CRcmdPB[Donnée],"",0,1)="","","X")</f>
        <v>#REF!</v>
      </c>
      <c r="H4" s="218" t="e">
        <f>IF(_xlfn.XLOOKUP(Dico2[[#This Row],[Nom du champ]],[1]!AnnulationPB[Donnée],[1]!AnnulationPB[Donnée],"",0,1)="","","X")</f>
        <v>#REF!</v>
      </c>
      <c r="I4" s="218" t="e">
        <f>IF(_xlfn.XLOOKUP(Dico2[[#This Row],[Nom du champ]],[1]!ARannulationPB[Donnée],[1]!ARannulationPB[Donnée],"",0,1)="","","X")</f>
        <v>#REF!</v>
      </c>
      <c r="J4" s="218" t="e">
        <f>IF(_xlfn.XLOOKUP(Dico2[[#This Row],[Nom du champ]],[1]!CmdExtU[Donnée],[1]!CmdExtU[Donnée],"",0,1)="","","X")</f>
        <v>#REF!</v>
      </c>
      <c r="K4" s="218" t="e">
        <f>IF(_xlfn.XLOOKUP(Dico2[[#This Row],[Nom du champ]],[1]!ARCmdExtU[Donnée],[1]!ARCmdExtU[Donnée],"",0,1)="","","X")</f>
        <v>#REF!</v>
      </c>
      <c r="L4" s="218" t="e">
        <f>IF(_xlfn.XLOOKUP(Dico2[[#This Row],[Nom du champ]],[1]!CRCmdExtU[Donnée],[1]!CRCmdExtU[Donnée],"",0,1)="","","X")</f>
        <v>#REF!</v>
      </c>
      <c r="M4" s="218" t="e">
        <f>IF(_xlfn.XLOOKUP(Dico2[[#This Row],[Nom du champ]],[1]!CRMad[Donnée],[1]!CRMad[Donnée],"",0,1)="","","X")</f>
        <v>#REF!</v>
      </c>
      <c r="N4" s="218" t="e">
        <f>IF(_xlfn.XLOOKUP(Dico2[[#This Row],[Nom du champ]],[1]!DeltaIPE[Donnée],[1]!DeltaIPE[Donnée],"",0,1)="","","X")</f>
        <v>#REF!</v>
      </c>
      <c r="O4" s="218" t="e">
        <f>IF(_xlfn.XLOOKUP(Dico2[[#This Row],[Nom du champ]],[1]!HistoIPE[Donnée],[1]!HistoIPE[Donnée],"",0,1)="","","X")</f>
        <v>#REF!</v>
      </c>
      <c r="P4" s="218" t="e">
        <f>IF(_xlfn.XLOOKUP(Dico2[[#This Row],[Nom du champ]],[1]!CPN[Donnée],[1]!CPN[Donnée],"",0,1)="","","X")</f>
        <v>#REF!</v>
      </c>
      <c r="Q4" s="218" t="e">
        <f>IF(_xlfn.XLOOKUP(Dico2[[#This Row],[Nom du champ]],[1]!DeltaCPN[Donnée],[1]!DeltaCPN[Donnée],"",0,1)="","","X")</f>
        <v>#REF!</v>
      </c>
      <c r="R4" s="218" t="e">
        <f>IF(_xlfn.XLOOKUP(Dico2[[#This Row],[Nom du champ]],[1]!HistoCPN[Donnée],[1]!HistoCPN[Donnée],"",0,1)="","","X")</f>
        <v>#REF!</v>
      </c>
      <c r="S4" s="218" t="e">
        <f>IF(_xlfn.XLOOKUP(Dico2[[#This Row],[Nom du champ]],[1]!CmdinfoPM[Donnée],[1]!CmdinfoPM[Donnée],"",0,1)="","","X")</f>
        <v>#REF!</v>
      </c>
      <c r="T4" s="218" t="e">
        <f>IF(_xlfn.XLOOKUP(Dico2[[#This Row],[Nom du champ]],[1]!ARCmdInfoPM[Donnée],[1]!ARCmdInfoPM[Donnée],"",0,1)="","","X")</f>
        <v>#REF!</v>
      </c>
      <c r="U4" s="218" t="e">
        <f>IF(_xlfn.XLOOKUP(Dico2[[#This Row],[Nom du champ]],[1]!ARMad[Donnée],[1]!ARMad[Donnée],"",0,1)="","","X")</f>
        <v>#REF!</v>
      </c>
      <c r="V4" s="218" t="e">
        <f>IF(_xlfn.XLOOKUP(Dico2[[#This Row],[Nom du champ]],[1]!NotifPrev[Donnée],[1]!NotifPrev[Donnée],"",0,1)="","","X")</f>
        <v>#REF!</v>
      </c>
      <c r="W4" s="218" t="e">
        <f>IF(_xlfn.XLOOKUP(Dico2[[#This Row],[Nom du champ]],[1]!CRInfoSyndic[Donnée],[1]!CRInfoSyndic[Donnée],"",0,1)="","","X")</f>
        <v>#REF!</v>
      </c>
      <c r="X4" s="218" t="e">
        <f>IF(_xlfn.XLOOKUP(Dico2[[#This Row],[Nom du champ]],[1]!Addu[Donnée],[1]!Addu[Donnée],"",0,1)="","","X")</f>
        <v>#REF!</v>
      </c>
      <c r="Y4" s="218" t="e">
        <f>IF(_xlfn.XLOOKUP(Dico2[[#This Row],[Nom du champ]],[1]!CRAddu[Donnée],[1]!CRAddu[Donnée],"",0,1)="","","X")</f>
        <v>#REF!</v>
      </c>
      <c r="Z4" s="218" t="e">
        <f>IF(_xlfn.XLOOKUP(Dico2[[#This Row],[Nom du champ]],[1]!CmdAnn[Donnée],[1]!CmdAnn[Donnée],"",0,1)="","","X")</f>
        <v>#REF!</v>
      </c>
      <c r="AA4" s="218" t="e">
        <f>IF(_xlfn.XLOOKUP(Dico2[[#This Row],[Nom du champ]],[1]!CRAnnu[Donnée],[1]!CRAnnu[Donnée],"",0,1)="","","X")</f>
        <v>#REF!</v>
      </c>
    </row>
    <row r="5" spans="1:27">
      <c r="A5" s="220" t="s">
        <v>169</v>
      </c>
      <c r="B5" s="211" t="s">
        <v>197</v>
      </c>
      <c r="D5" s="218" t="e">
        <f>IF(_xlfn.XLOOKUP(Dico2[[#This Row],[Nom du champ]],[1]!IPE[Donnée],[1]!IPE[Donnée],"",0,1)="","","X")</f>
        <v>#REF!</v>
      </c>
      <c r="E5" s="218" t="e">
        <f>IF(_xlfn.XLOOKUP(Dico2[[#This Row],[Nom du champ]],[1]!CmdPB[Donnée],[1]!CmdPB[Donnée],"",0,1)="","","X")</f>
        <v>#REF!</v>
      </c>
      <c r="F5" s="218" t="e">
        <f>IF(_xlfn.XLOOKUP(Dico2[[#This Row],[Nom du champ]],[1]!ARcmdPB[Donnée],[1]!ARcmdPB[Donnée],"",0,1)="","","X")</f>
        <v>#REF!</v>
      </c>
      <c r="G5" s="218" t="e">
        <f>IF(_xlfn.XLOOKUP(Dico2[[#This Row],[Nom du champ]],[1]!CRcmdPB[Donnée],[1]!CRcmdPB[Donnée],"",0,1)="","","X")</f>
        <v>#REF!</v>
      </c>
      <c r="H5" s="218" t="e">
        <f>IF(_xlfn.XLOOKUP(Dico2[[#This Row],[Nom du champ]],[1]!AnnulationPB[Donnée],[1]!AnnulationPB[Donnée],"",0,1)="","","X")</f>
        <v>#REF!</v>
      </c>
      <c r="I5" s="218" t="e">
        <f>IF(_xlfn.XLOOKUP(Dico2[[#This Row],[Nom du champ]],[1]!ARannulationPB[Donnée],[1]!ARannulationPB[Donnée],"",0,1)="","","X")</f>
        <v>#REF!</v>
      </c>
      <c r="J5" s="218" t="e">
        <f>IF(_xlfn.XLOOKUP(Dico2[[#This Row],[Nom du champ]],[1]!CmdExtU[Donnée],[1]!CmdExtU[Donnée],"",0,1)="","","X")</f>
        <v>#REF!</v>
      </c>
      <c r="K5" s="218" t="e">
        <f>IF(_xlfn.XLOOKUP(Dico2[[#This Row],[Nom du champ]],[1]!ARCmdExtU[Donnée],[1]!ARCmdExtU[Donnée],"",0,1)="","","X")</f>
        <v>#REF!</v>
      </c>
      <c r="L5" s="218" t="e">
        <f>IF(_xlfn.XLOOKUP(Dico2[[#This Row],[Nom du champ]],[1]!CRCmdExtU[Donnée],[1]!CRCmdExtU[Donnée],"",0,1)="","","X")</f>
        <v>#REF!</v>
      </c>
      <c r="M5" s="218" t="e">
        <f>IF(_xlfn.XLOOKUP(Dico2[[#This Row],[Nom du champ]],[1]!CRMad[Donnée],[1]!CRMad[Donnée],"",0,1)="","","X")</f>
        <v>#REF!</v>
      </c>
      <c r="N5" s="218" t="e">
        <f>IF(_xlfn.XLOOKUP(Dico2[[#This Row],[Nom du champ]],[1]!DeltaIPE[Donnée],[1]!DeltaIPE[Donnée],"",0,1)="","","X")</f>
        <v>#REF!</v>
      </c>
      <c r="O5" s="218" t="e">
        <f>IF(_xlfn.XLOOKUP(Dico2[[#This Row],[Nom du champ]],[1]!HistoIPE[Donnée],[1]!HistoIPE[Donnée],"",0,1)="","","X")</f>
        <v>#REF!</v>
      </c>
      <c r="P5" s="218" t="e">
        <f>IF(_xlfn.XLOOKUP(Dico2[[#This Row],[Nom du champ]],[1]!CPN[Donnée],[1]!CPN[Donnée],"",0,1)="","","X")</f>
        <v>#REF!</v>
      </c>
      <c r="Q5" s="218" t="e">
        <f>IF(_xlfn.XLOOKUP(Dico2[[#This Row],[Nom du champ]],[1]!DeltaCPN[Donnée],[1]!DeltaCPN[Donnée],"",0,1)="","","X")</f>
        <v>#REF!</v>
      </c>
      <c r="R5" s="218" t="e">
        <f>IF(_xlfn.XLOOKUP(Dico2[[#This Row],[Nom du champ]],[1]!HistoCPN[Donnée],[1]!HistoCPN[Donnée],"",0,1)="","","X")</f>
        <v>#REF!</v>
      </c>
      <c r="S5" s="218" t="e">
        <f>IF(_xlfn.XLOOKUP(Dico2[[#This Row],[Nom du champ]],[1]!CmdinfoPM[Donnée],[1]!CmdinfoPM[Donnée],"",0,1)="","","X")</f>
        <v>#REF!</v>
      </c>
      <c r="T5" s="218" t="e">
        <f>IF(_xlfn.XLOOKUP(Dico2[[#This Row],[Nom du champ]],[1]!ARCmdInfoPM[Donnée],[1]!ARCmdInfoPM[Donnée],"",0,1)="","","X")</f>
        <v>#REF!</v>
      </c>
      <c r="U5" s="218" t="e">
        <f>IF(_xlfn.XLOOKUP(Dico2[[#This Row],[Nom du champ]],[1]!ARMad[Donnée],[1]!ARMad[Donnée],"",0,1)="","","X")</f>
        <v>#REF!</v>
      </c>
      <c r="V5" s="218" t="e">
        <f>IF(_xlfn.XLOOKUP(Dico2[[#This Row],[Nom du champ]],[1]!NotifPrev[Donnée],[1]!NotifPrev[Donnée],"",0,1)="","","X")</f>
        <v>#REF!</v>
      </c>
      <c r="W5" s="218" t="e">
        <f>IF(_xlfn.XLOOKUP(Dico2[[#This Row],[Nom du champ]],[1]!CRInfoSyndic[Donnée],[1]!CRInfoSyndic[Donnée],"",0,1)="","","X")</f>
        <v>#REF!</v>
      </c>
      <c r="X5" s="218" t="e">
        <f>IF(_xlfn.XLOOKUP(Dico2[[#This Row],[Nom du champ]],[1]!Addu[Donnée],[1]!Addu[Donnée],"",0,1)="","","X")</f>
        <v>#REF!</v>
      </c>
      <c r="Y5" s="218" t="e">
        <f>IF(_xlfn.XLOOKUP(Dico2[[#This Row],[Nom du champ]],[1]!CRAddu[Donnée],[1]!CRAddu[Donnée],"",0,1)="","","X")</f>
        <v>#REF!</v>
      </c>
      <c r="Z5" s="218" t="e">
        <f>IF(_xlfn.XLOOKUP(Dico2[[#This Row],[Nom du champ]],[1]!CmdAnn[Donnée],[1]!CmdAnn[Donnée],"",0,1)="","","X")</f>
        <v>#REF!</v>
      </c>
      <c r="AA5" s="218" t="e">
        <f>IF(_xlfn.XLOOKUP(Dico2[[#This Row],[Nom du champ]],[1]!CRAnnu[Donnée],[1]!CRAnnu[Donnée],"",0,1)="","","X")</f>
        <v>#REF!</v>
      </c>
    </row>
    <row r="6" spans="1:27">
      <c r="A6" s="221" t="s">
        <v>170</v>
      </c>
      <c r="B6" s="221" t="s">
        <v>42</v>
      </c>
      <c r="D6" s="218" t="e">
        <f>IF(_xlfn.XLOOKUP(Dico2[[#This Row],[Nom du champ]],[1]!IPE[Donnée],[1]!IPE[Donnée],"",0,1)="","","X")</f>
        <v>#REF!</v>
      </c>
      <c r="E6" s="218" t="e">
        <f>IF(_xlfn.XLOOKUP(Dico2[[#This Row],[Nom du champ]],[1]!CmdPB[Donnée],[1]!CmdPB[Donnée],"",0,1)="","","X")</f>
        <v>#REF!</v>
      </c>
      <c r="F6" s="218" t="e">
        <f>IF(_xlfn.XLOOKUP(Dico2[[#This Row],[Nom du champ]],[1]!ARcmdPB[Donnée],[1]!ARcmdPB[Donnée],"",0,1)="","","X")</f>
        <v>#REF!</v>
      </c>
      <c r="G6" s="218" t="e">
        <f>IF(_xlfn.XLOOKUP(Dico2[[#This Row],[Nom du champ]],[1]!CRcmdPB[Donnée],[1]!CRcmdPB[Donnée],"",0,1)="","","X")</f>
        <v>#REF!</v>
      </c>
      <c r="H6" s="218" t="e">
        <f>IF(_xlfn.XLOOKUP(Dico2[[#This Row],[Nom du champ]],[1]!AnnulationPB[Donnée],[1]!AnnulationPB[Donnée],"",0,1)="","","X")</f>
        <v>#REF!</v>
      </c>
      <c r="I6" s="218" t="e">
        <f>IF(_xlfn.XLOOKUP(Dico2[[#This Row],[Nom du champ]],[1]!ARannulationPB[Donnée],[1]!ARannulationPB[Donnée],"",0,1)="","","X")</f>
        <v>#REF!</v>
      </c>
      <c r="J6" s="218" t="e">
        <f>IF(_xlfn.XLOOKUP(Dico2[[#This Row],[Nom du champ]],[1]!CmdExtU[Donnée],[1]!CmdExtU[Donnée],"",0,1)="","","X")</f>
        <v>#REF!</v>
      </c>
      <c r="K6" s="218" t="e">
        <f>IF(_xlfn.XLOOKUP(Dico2[[#This Row],[Nom du champ]],[1]!ARCmdExtU[Donnée],[1]!ARCmdExtU[Donnée],"",0,1)="","","X")</f>
        <v>#REF!</v>
      </c>
      <c r="L6" s="218" t="e">
        <f>IF(_xlfn.XLOOKUP(Dico2[[#This Row],[Nom du champ]],[1]!CRCmdExtU[Donnée],[1]!CRCmdExtU[Donnée],"",0,1)="","","X")</f>
        <v>#REF!</v>
      </c>
      <c r="M6" s="218" t="e">
        <f>IF(_xlfn.XLOOKUP(Dico2[[#This Row],[Nom du champ]],[1]!CRMad[Donnée],[1]!CRMad[Donnée],"",0,1)="","","X")</f>
        <v>#REF!</v>
      </c>
      <c r="N6" s="218" t="e">
        <f>IF(_xlfn.XLOOKUP(Dico2[[#This Row],[Nom du champ]],[1]!DeltaIPE[Donnée],[1]!DeltaIPE[Donnée],"",0,1)="","","X")</f>
        <v>#REF!</v>
      </c>
      <c r="O6" s="218" t="e">
        <f>IF(_xlfn.XLOOKUP(Dico2[[#This Row],[Nom du champ]],[1]!HistoIPE[Donnée],[1]!HistoIPE[Donnée],"",0,1)="","","X")</f>
        <v>#REF!</v>
      </c>
      <c r="P6" s="218" t="e">
        <f>IF(_xlfn.XLOOKUP(Dico2[[#This Row],[Nom du champ]],[1]!CPN[Donnée],[1]!CPN[Donnée],"",0,1)="","","X")</f>
        <v>#REF!</v>
      </c>
      <c r="Q6" s="218" t="e">
        <f>IF(_xlfn.XLOOKUP(Dico2[[#This Row],[Nom du champ]],[1]!DeltaCPN[Donnée],[1]!DeltaCPN[Donnée],"",0,1)="","","X")</f>
        <v>#REF!</v>
      </c>
      <c r="R6" s="218" t="e">
        <f>IF(_xlfn.XLOOKUP(Dico2[[#This Row],[Nom du champ]],[1]!HistoCPN[Donnée],[1]!HistoCPN[Donnée],"",0,1)="","","X")</f>
        <v>#REF!</v>
      </c>
      <c r="S6" s="218" t="e">
        <f>IF(_xlfn.XLOOKUP(Dico2[[#This Row],[Nom du champ]],[1]!CmdinfoPM[Donnée],[1]!CmdinfoPM[Donnée],"",0,1)="","","X")</f>
        <v>#REF!</v>
      </c>
      <c r="T6" s="218" t="e">
        <f>IF(_xlfn.XLOOKUP(Dico2[[#This Row],[Nom du champ]],[1]!ARCmdInfoPM[Donnée],[1]!ARCmdInfoPM[Donnée],"",0,1)="","","X")</f>
        <v>#REF!</v>
      </c>
      <c r="U6" s="218" t="e">
        <f>IF(_xlfn.XLOOKUP(Dico2[[#This Row],[Nom du champ]],[1]!ARMad[Donnée],[1]!ARMad[Donnée],"",0,1)="","","X")</f>
        <v>#REF!</v>
      </c>
      <c r="V6" s="218" t="e">
        <f>IF(_xlfn.XLOOKUP(Dico2[[#This Row],[Nom du champ]],[1]!NotifPrev[Donnée],[1]!NotifPrev[Donnée],"",0,1)="","","X")</f>
        <v>#REF!</v>
      </c>
      <c r="W6" s="218" t="e">
        <f>IF(_xlfn.XLOOKUP(Dico2[[#This Row],[Nom du champ]],[1]!CRInfoSyndic[Donnée],[1]!CRInfoSyndic[Donnée],"",0,1)="","","X")</f>
        <v>#REF!</v>
      </c>
      <c r="X6" s="218" t="e">
        <f>IF(_xlfn.XLOOKUP(Dico2[[#This Row],[Nom du champ]],[1]!Addu[Donnée],[1]!Addu[Donnée],"",0,1)="","","X")</f>
        <v>#REF!</v>
      </c>
      <c r="Y6" s="218" t="e">
        <f>IF(_xlfn.XLOOKUP(Dico2[[#This Row],[Nom du champ]],[1]!CRAddu[Donnée],[1]!CRAddu[Donnée],"",0,1)="","","X")</f>
        <v>#REF!</v>
      </c>
      <c r="Z6" s="218" t="e">
        <f>IF(_xlfn.XLOOKUP(Dico2[[#This Row],[Nom du champ]],[1]!CmdAnn[Donnée],[1]!CmdAnn[Donnée],"",0,1)="","","X")</f>
        <v>#REF!</v>
      </c>
      <c r="AA6" s="218" t="e">
        <f>IF(_xlfn.XLOOKUP(Dico2[[#This Row],[Nom du champ]],[1]!CRAnnu[Donnée],[1]!CRAnnu[Donnée],"",0,1)="","","X")</f>
        <v>#REF!</v>
      </c>
    </row>
    <row r="7" spans="1:27">
      <c r="A7" s="222" t="s">
        <v>172</v>
      </c>
      <c r="B7" s="221" t="s">
        <v>42</v>
      </c>
      <c r="D7" s="218" t="e">
        <f>IF(_xlfn.XLOOKUP(Dico2[[#This Row],[Nom du champ]],[1]!IPE[Donnée],[1]!IPE[Donnée],"",0,1)="","","X")</f>
        <v>#REF!</v>
      </c>
      <c r="E7" s="218" t="e">
        <f>IF(_xlfn.XLOOKUP(Dico2[[#This Row],[Nom du champ]],[1]!CmdPB[Donnée],[1]!CmdPB[Donnée],"",0,1)="","","X")</f>
        <v>#REF!</v>
      </c>
      <c r="F7" s="218" t="e">
        <f>IF(_xlfn.XLOOKUP(Dico2[[#This Row],[Nom du champ]],[1]!ARcmdPB[Donnée],[1]!ARcmdPB[Donnée],"",0,1)="","","X")</f>
        <v>#REF!</v>
      </c>
      <c r="G7" s="218" t="e">
        <f>IF(_xlfn.XLOOKUP(Dico2[[#This Row],[Nom du champ]],[1]!CRcmdPB[Donnée],[1]!CRcmdPB[Donnée],"",0,1)="","","X")</f>
        <v>#REF!</v>
      </c>
      <c r="H7" s="218" t="e">
        <f>IF(_xlfn.XLOOKUP(Dico2[[#This Row],[Nom du champ]],[1]!AnnulationPB[Donnée],[1]!AnnulationPB[Donnée],"",0,1)="","","X")</f>
        <v>#REF!</v>
      </c>
      <c r="I7" s="218" t="e">
        <f>IF(_xlfn.XLOOKUP(Dico2[[#This Row],[Nom du champ]],[1]!ARannulationPB[Donnée],[1]!ARannulationPB[Donnée],"",0,1)="","","X")</f>
        <v>#REF!</v>
      </c>
      <c r="J7" s="218" t="e">
        <f>IF(_xlfn.XLOOKUP(Dico2[[#This Row],[Nom du champ]],[1]!CmdExtU[Donnée],[1]!CmdExtU[Donnée],"",0,1)="","","X")</f>
        <v>#REF!</v>
      </c>
      <c r="K7" s="218" t="e">
        <f>IF(_xlfn.XLOOKUP(Dico2[[#This Row],[Nom du champ]],[1]!ARCmdExtU[Donnée],[1]!ARCmdExtU[Donnée],"",0,1)="","","X")</f>
        <v>#REF!</v>
      </c>
      <c r="L7" s="218" t="e">
        <f>IF(_xlfn.XLOOKUP(Dico2[[#This Row],[Nom du champ]],[1]!CRCmdExtU[Donnée],[1]!CRCmdExtU[Donnée],"",0,1)="","","X")</f>
        <v>#REF!</v>
      </c>
      <c r="M7" s="218" t="e">
        <f>IF(_xlfn.XLOOKUP(Dico2[[#This Row],[Nom du champ]],[1]!CRMad[Donnée],[1]!CRMad[Donnée],"",0,1)="","","X")</f>
        <v>#REF!</v>
      </c>
      <c r="N7" s="218" t="e">
        <f>IF(_xlfn.XLOOKUP(Dico2[[#This Row],[Nom du champ]],[1]!DeltaIPE[Donnée],[1]!DeltaIPE[Donnée],"",0,1)="","","X")</f>
        <v>#REF!</v>
      </c>
      <c r="O7" s="218" t="e">
        <f>IF(_xlfn.XLOOKUP(Dico2[[#This Row],[Nom du champ]],[1]!HistoIPE[Donnée],[1]!HistoIPE[Donnée],"",0,1)="","","X")</f>
        <v>#REF!</v>
      </c>
      <c r="P7" s="218" t="e">
        <f>IF(_xlfn.XLOOKUP(Dico2[[#This Row],[Nom du champ]],[1]!CPN[Donnée],[1]!CPN[Donnée],"",0,1)="","","X")</f>
        <v>#REF!</v>
      </c>
      <c r="Q7" s="218" t="e">
        <f>IF(_xlfn.XLOOKUP(Dico2[[#This Row],[Nom du champ]],[1]!DeltaCPN[Donnée],[1]!DeltaCPN[Donnée],"",0,1)="","","X")</f>
        <v>#REF!</v>
      </c>
      <c r="R7" s="218" t="e">
        <f>IF(_xlfn.XLOOKUP(Dico2[[#This Row],[Nom du champ]],[1]!HistoCPN[Donnée],[1]!HistoCPN[Donnée],"",0,1)="","","X")</f>
        <v>#REF!</v>
      </c>
      <c r="S7" s="218" t="e">
        <f>IF(_xlfn.XLOOKUP(Dico2[[#This Row],[Nom du champ]],[1]!CmdinfoPM[Donnée],[1]!CmdinfoPM[Donnée],"",0,1)="","","X")</f>
        <v>#REF!</v>
      </c>
      <c r="T7" s="218" t="e">
        <f>IF(_xlfn.XLOOKUP(Dico2[[#This Row],[Nom du champ]],[1]!ARCmdInfoPM[Donnée],[1]!ARCmdInfoPM[Donnée],"",0,1)="","","X")</f>
        <v>#REF!</v>
      </c>
      <c r="U7" s="218" t="e">
        <f>IF(_xlfn.XLOOKUP(Dico2[[#This Row],[Nom du champ]],[1]!ARMad[Donnée],[1]!ARMad[Donnée],"",0,1)="","","X")</f>
        <v>#REF!</v>
      </c>
      <c r="V7" s="218" t="e">
        <f>IF(_xlfn.XLOOKUP(Dico2[[#This Row],[Nom du champ]],[1]!NotifPrev[Donnée],[1]!NotifPrev[Donnée],"",0,1)="","","X")</f>
        <v>#REF!</v>
      </c>
      <c r="W7" s="218" t="e">
        <f>IF(_xlfn.XLOOKUP(Dico2[[#This Row],[Nom du champ]],[1]!CRInfoSyndic[Donnée],[1]!CRInfoSyndic[Donnée],"",0,1)="","","X")</f>
        <v>#REF!</v>
      </c>
      <c r="X7" s="218" t="e">
        <f>IF(_xlfn.XLOOKUP(Dico2[[#This Row],[Nom du champ]],[1]!Addu[Donnée],[1]!Addu[Donnée],"",0,1)="","","X")</f>
        <v>#REF!</v>
      </c>
      <c r="Y7" s="218" t="e">
        <f>IF(_xlfn.XLOOKUP(Dico2[[#This Row],[Nom du champ]],[1]!CRAddu[Donnée],[1]!CRAddu[Donnée],"",0,1)="","","X")</f>
        <v>#REF!</v>
      </c>
      <c r="Z7" s="218" t="e">
        <f>IF(_xlfn.XLOOKUP(Dico2[[#This Row],[Nom du champ]],[1]!CmdAnn[Donnée],[1]!CmdAnn[Donnée],"",0,1)="","","X")</f>
        <v>#REF!</v>
      </c>
      <c r="AA7" s="218" t="e">
        <f>IF(_xlfn.XLOOKUP(Dico2[[#This Row],[Nom du champ]],[1]!CRAnnu[Donnée],[1]!CRAnnu[Donnée],"",0,1)="","","X")</f>
        <v>#REF!</v>
      </c>
    </row>
    <row r="8" spans="1:27">
      <c r="A8" s="219" t="s">
        <v>638</v>
      </c>
      <c r="B8" s="219" t="s">
        <v>827</v>
      </c>
      <c r="D8" s="218" t="e">
        <f>IF(_xlfn.XLOOKUP(Dico2[[#This Row],[Nom du champ]],[1]!IPE[Donnée],[1]!IPE[Donnée],"",0,1)="","","X")</f>
        <v>#REF!</v>
      </c>
      <c r="E8" s="218" t="e">
        <f>IF(_xlfn.XLOOKUP(Dico2[[#This Row],[Nom du champ]],[1]!CmdPB[Donnée],[1]!CmdPB[Donnée],"",0,1)="","","X")</f>
        <v>#REF!</v>
      </c>
      <c r="F8" s="218" t="e">
        <f>IF(_xlfn.XLOOKUP(Dico2[[#This Row],[Nom du champ]],[1]!ARcmdPB[Donnée],[1]!ARcmdPB[Donnée],"",0,1)="","","X")</f>
        <v>#REF!</v>
      </c>
      <c r="G8" s="218" t="e">
        <f>IF(_xlfn.XLOOKUP(Dico2[[#This Row],[Nom du champ]],[1]!CRcmdPB[Donnée],[1]!CRcmdPB[Donnée],"",0,1)="","","X")</f>
        <v>#REF!</v>
      </c>
      <c r="H8" s="218" t="e">
        <f>IF(_xlfn.XLOOKUP(Dico2[[#This Row],[Nom du champ]],[1]!AnnulationPB[Donnée],[1]!AnnulationPB[Donnée],"",0,1)="","","X")</f>
        <v>#REF!</v>
      </c>
      <c r="I8" s="218" t="e">
        <f>IF(_xlfn.XLOOKUP(Dico2[[#This Row],[Nom du champ]],[1]!ARannulationPB[Donnée],[1]!ARannulationPB[Donnée],"",0,1)="","","X")</f>
        <v>#REF!</v>
      </c>
      <c r="J8" s="218" t="e">
        <f>IF(_xlfn.XLOOKUP(Dico2[[#This Row],[Nom du champ]],[1]!CmdExtU[Donnée],[1]!CmdExtU[Donnée],"",0,1)="","","X")</f>
        <v>#REF!</v>
      </c>
      <c r="K8" s="218" t="e">
        <f>IF(_xlfn.XLOOKUP(Dico2[[#This Row],[Nom du champ]],[1]!ARCmdExtU[Donnée],[1]!ARCmdExtU[Donnée],"",0,1)="","","X")</f>
        <v>#REF!</v>
      </c>
      <c r="L8" s="218" t="e">
        <f>IF(_xlfn.XLOOKUP(Dico2[[#This Row],[Nom du champ]],[1]!CRCmdExtU[Donnée],[1]!CRCmdExtU[Donnée],"",0,1)="","","X")</f>
        <v>#REF!</v>
      </c>
      <c r="M8" s="218" t="e">
        <f>IF(_xlfn.XLOOKUP(Dico2[[#This Row],[Nom du champ]],[1]!CRMad[Donnée],[1]!CRMad[Donnée],"",0,1)="","","X")</f>
        <v>#REF!</v>
      </c>
      <c r="N8" s="218" t="e">
        <f>IF(_xlfn.XLOOKUP(Dico2[[#This Row],[Nom du champ]],[1]!DeltaIPE[Donnée],[1]!DeltaIPE[Donnée],"",0,1)="","","X")</f>
        <v>#REF!</v>
      </c>
      <c r="O8" s="218" t="e">
        <f>IF(_xlfn.XLOOKUP(Dico2[[#This Row],[Nom du champ]],[1]!HistoIPE[Donnée],[1]!HistoIPE[Donnée],"",0,1)="","","X")</f>
        <v>#REF!</v>
      </c>
      <c r="P8" s="218" t="e">
        <f>IF(_xlfn.XLOOKUP(Dico2[[#This Row],[Nom du champ]],[1]!CPN[Donnée],[1]!CPN[Donnée],"",0,1)="","","X")</f>
        <v>#REF!</v>
      </c>
      <c r="Q8" s="218" t="e">
        <f>IF(_xlfn.XLOOKUP(Dico2[[#This Row],[Nom du champ]],[1]!DeltaCPN[Donnée],[1]!DeltaCPN[Donnée],"",0,1)="","","X")</f>
        <v>#REF!</v>
      </c>
      <c r="R8" s="218" t="e">
        <f>IF(_xlfn.XLOOKUP(Dico2[[#This Row],[Nom du champ]],[1]!HistoCPN[Donnée],[1]!HistoCPN[Donnée],"",0,1)="","","X")</f>
        <v>#REF!</v>
      </c>
      <c r="S8" s="218" t="e">
        <f>IF(_xlfn.XLOOKUP(Dico2[[#This Row],[Nom du champ]],[1]!CmdinfoPM[Donnée],[1]!CmdinfoPM[Donnée],"",0,1)="","","X")</f>
        <v>#REF!</v>
      </c>
      <c r="T8" s="218" t="e">
        <f>IF(_xlfn.XLOOKUP(Dico2[[#This Row],[Nom du champ]],[1]!ARCmdInfoPM[Donnée],[1]!ARCmdInfoPM[Donnée],"",0,1)="","","X")</f>
        <v>#REF!</v>
      </c>
      <c r="U8" s="218" t="e">
        <f>IF(_xlfn.XLOOKUP(Dico2[[#This Row],[Nom du champ]],[1]!ARMad[Donnée],[1]!ARMad[Donnée],"",0,1)="","","X")</f>
        <v>#REF!</v>
      </c>
      <c r="V8" s="218" t="e">
        <f>IF(_xlfn.XLOOKUP(Dico2[[#This Row],[Nom du champ]],[1]!NotifPrev[Donnée],[1]!NotifPrev[Donnée],"",0,1)="","","X")</f>
        <v>#REF!</v>
      </c>
      <c r="W8" s="218" t="e">
        <f>IF(_xlfn.XLOOKUP(Dico2[[#This Row],[Nom du champ]],[1]!CRInfoSyndic[Donnée],[1]!CRInfoSyndic[Donnée],"",0,1)="","","X")</f>
        <v>#REF!</v>
      </c>
      <c r="X8" s="218" t="e">
        <f>IF(_xlfn.XLOOKUP(Dico2[[#This Row],[Nom du champ]],[1]!Addu[Donnée],[1]!Addu[Donnée],"",0,1)="","","X")</f>
        <v>#REF!</v>
      </c>
      <c r="Y8" s="218" t="e">
        <f>IF(_xlfn.XLOOKUP(Dico2[[#This Row],[Nom du champ]],[1]!CRAddu[Donnée],[1]!CRAddu[Donnée],"",0,1)="","","X")</f>
        <v>#REF!</v>
      </c>
      <c r="Z8" s="218" t="e">
        <f>IF(_xlfn.XLOOKUP(Dico2[[#This Row],[Nom du champ]],[1]!CmdAnn[Donnée],[1]!CmdAnn[Donnée],"",0,1)="","","X")</f>
        <v>#REF!</v>
      </c>
      <c r="AA8" s="218" t="e">
        <f>IF(_xlfn.XLOOKUP(Dico2[[#This Row],[Nom du champ]],[1]!CRAnnu[Donnée],[1]!CRAnnu[Donnée],"",0,1)="","","X")</f>
        <v>#REF!</v>
      </c>
    </row>
    <row r="9" spans="1:27">
      <c r="A9" s="219" t="s">
        <v>372</v>
      </c>
      <c r="B9" s="219" t="s">
        <v>827</v>
      </c>
      <c r="D9" s="218" t="e">
        <f>IF(_xlfn.XLOOKUP(Dico2[[#This Row],[Nom du champ]],[1]!IPE[Donnée],[1]!IPE[Donnée],"",0,1)="","","X")</f>
        <v>#REF!</v>
      </c>
      <c r="E9" s="218" t="e">
        <f>IF(_xlfn.XLOOKUP(Dico2[[#This Row],[Nom du champ]],[1]!CmdPB[Donnée],[1]!CmdPB[Donnée],"",0,1)="","","X")</f>
        <v>#REF!</v>
      </c>
      <c r="F9" s="218" t="e">
        <f>IF(_xlfn.XLOOKUP(Dico2[[#This Row],[Nom du champ]],[1]!ARcmdPB[Donnée],[1]!ARcmdPB[Donnée],"",0,1)="","","X")</f>
        <v>#REF!</v>
      </c>
      <c r="G9" s="218" t="e">
        <f>IF(_xlfn.XLOOKUP(Dico2[[#This Row],[Nom du champ]],[1]!CRcmdPB[Donnée],[1]!CRcmdPB[Donnée],"",0,1)="","","X")</f>
        <v>#REF!</v>
      </c>
      <c r="H9" s="218" t="e">
        <f>IF(_xlfn.XLOOKUP(Dico2[[#This Row],[Nom du champ]],[1]!AnnulationPB[Donnée],[1]!AnnulationPB[Donnée],"",0,1)="","","X")</f>
        <v>#REF!</v>
      </c>
      <c r="I9" s="218" t="e">
        <f>IF(_xlfn.XLOOKUP(Dico2[[#This Row],[Nom du champ]],[1]!ARannulationPB[Donnée],[1]!ARannulationPB[Donnée],"",0,1)="","","X")</f>
        <v>#REF!</v>
      </c>
      <c r="J9" s="218" t="e">
        <f>IF(_xlfn.XLOOKUP(Dico2[[#This Row],[Nom du champ]],[1]!CmdExtU[Donnée],[1]!CmdExtU[Donnée],"",0,1)="","","X")</f>
        <v>#REF!</v>
      </c>
      <c r="K9" s="218" t="e">
        <f>IF(_xlfn.XLOOKUP(Dico2[[#This Row],[Nom du champ]],[1]!ARCmdExtU[Donnée],[1]!ARCmdExtU[Donnée],"",0,1)="","","X")</f>
        <v>#REF!</v>
      </c>
      <c r="L9" s="218" t="e">
        <f>IF(_xlfn.XLOOKUP(Dico2[[#This Row],[Nom du champ]],[1]!CRCmdExtU[Donnée],[1]!CRCmdExtU[Donnée],"",0,1)="","","X")</f>
        <v>#REF!</v>
      </c>
      <c r="M9" s="218" t="e">
        <f>IF(_xlfn.XLOOKUP(Dico2[[#This Row],[Nom du champ]],[1]!CRMad[Donnée],[1]!CRMad[Donnée],"",0,1)="","","X")</f>
        <v>#REF!</v>
      </c>
      <c r="N9" s="218" t="e">
        <f>IF(_xlfn.XLOOKUP(Dico2[[#This Row],[Nom du champ]],[1]!DeltaIPE[Donnée],[1]!DeltaIPE[Donnée],"",0,1)="","","X")</f>
        <v>#REF!</v>
      </c>
      <c r="O9" s="218" t="e">
        <f>IF(_xlfn.XLOOKUP(Dico2[[#This Row],[Nom du champ]],[1]!HistoIPE[Donnée],[1]!HistoIPE[Donnée],"",0,1)="","","X")</f>
        <v>#REF!</v>
      </c>
      <c r="P9" s="218" t="e">
        <f>IF(_xlfn.XLOOKUP(Dico2[[#This Row],[Nom du champ]],[1]!CPN[Donnée],[1]!CPN[Donnée],"",0,1)="","","X")</f>
        <v>#REF!</v>
      </c>
      <c r="Q9" s="218" t="e">
        <f>IF(_xlfn.XLOOKUP(Dico2[[#This Row],[Nom du champ]],[1]!DeltaCPN[Donnée],[1]!DeltaCPN[Donnée],"",0,1)="","","X")</f>
        <v>#REF!</v>
      </c>
      <c r="R9" s="218" t="e">
        <f>IF(_xlfn.XLOOKUP(Dico2[[#This Row],[Nom du champ]],[1]!HistoCPN[Donnée],[1]!HistoCPN[Donnée],"",0,1)="","","X")</f>
        <v>#REF!</v>
      </c>
      <c r="S9" s="218" t="e">
        <f>IF(_xlfn.XLOOKUP(Dico2[[#This Row],[Nom du champ]],[1]!CmdinfoPM[Donnée],[1]!CmdinfoPM[Donnée],"",0,1)="","","X")</f>
        <v>#REF!</v>
      </c>
      <c r="T9" s="218" t="e">
        <f>IF(_xlfn.XLOOKUP(Dico2[[#This Row],[Nom du champ]],[1]!ARCmdInfoPM[Donnée],[1]!ARCmdInfoPM[Donnée],"",0,1)="","","X")</f>
        <v>#REF!</v>
      </c>
      <c r="U9" s="218" t="e">
        <f>IF(_xlfn.XLOOKUP(Dico2[[#This Row],[Nom du champ]],[1]!ARMad[Donnée],[1]!ARMad[Donnée],"",0,1)="","","X")</f>
        <v>#REF!</v>
      </c>
      <c r="V9" s="218" t="e">
        <f>IF(_xlfn.XLOOKUP(Dico2[[#This Row],[Nom du champ]],[1]!NotifPrev[Donnée],[1]!NotifPrev[Donnée],"",0,1)="","","X")</f>
        <v>#REF!</v>
      </c>
      <c r="W9" s="218" t="e">
        <f>IF(_xlfn.XLOOKUP(Dico2[[#This Row],[Nom du champ]],[1]!CRInfoSyndic[Donnée],[1]!CRInfoSyndic[Donnée],"",0,1)="","","X")</f>
        <v>#REF!</v>
      </c>
      <c r="X9" s="218" t="e">
        <f>IF(_xlfn.XLOOKUP(Dico2[[#This Row],[Nom du champ]],[1]!Addu[Donnée],[1]!Addu[Donnée],"",0,1)="","","X")</f>
        <v>#REF!</v>
      </c>
      <c r="Y9" s="218" t="e">
        <f>IF(_xlfn.XLOOKUP(Dico2[[#This Row],[Nom du champ]],[1]!CRAddu[Donnée],[1]!CRAddu[Donnée],"",0,1)="","","X")</f>
        <v>#REF!</v>
      </c>
      <c r="Z9" s="218" t="e">
        <f>IF(_xlfn.XLOOKUP(Dico2[[#This Row],[Nom du champ]],[1]!CmdAnn[Donnée],[1]!CmdAnn[Donnée],"",0,1)="","","X")</f>
        <v>#REF!</v>
      </c>
      <c r="AA9" s="218" t="e">
        <f>IF(_xlfn.XLOOKUP(Dico2[[#This Row],[Nom du champ]],[1]!CRAnnu[Donnée],[1]!CRAnnu[Donnée],"",0,1)="","","X")</f>
        <v>#REF!</v>
      </c>
    </row>
    <row r="10" spans="1:27">
      <c r="A10" s="221" t="s">
        <v>180</v>
      </c>
      <c r="B10" s="221" t="s">
        <v>130</v>
      </c>
      <c r="D10" s="218" t="e">
        <f>IF(_xlfn.XLOOKUP(Dico2[[#This Row],[Nom du champ]],[1]!IPE[Donnée],[1]!IPE[Donnée],"",0,1)="","","X")</f>
        <v>#REF!</v>
      </c>
      <c r="E10" s="218" t="e">
        <f>IF(_xlfn.XLOOKUP(Dico2[[#This Row],[Nom du champ]],[1]!CmdPB[Donnée],[1]!CmdPB[Donnée],"",0,1)="","","X")</f>
        <v>#REF!</v>
      </c>
      <c r="F10" s="218" t="e">
        <f>IF(_xlfn.XLOOKUP(Dico2[[#This Row],[Nom du champ]],[1]!ARcmdPB[Donnée],[1]!ARcmdPB[Donnée],"",0,1)="","","X")</f>
        <v>#REF!</v>
      </c>
      <c r="G10" s="218" t="e">
        <f>IF(_xlfn.XLOOKUP(Dico2[[#This Row],[Nom du champ]],[1]!CRcmdPB[Donnée],[1]!CRcmdPB[Donnée],"",0,1)="","","X")</f>
        <v>#REF!</v>
      </c>
      <c r="H10" s="218" t="e">
        <f>IF(_xlfn.XLOOKUP(Dico2[[#This Row],[Nom du champ]],[1]!AnnulationPB[Donnée],[1]!AnnulationPB[Donnée],"",0,1)="","","X")</f>
        <v>#REF!</v>
      </c>
      <c r="I10" s="218" t="e">
        <f>IF(_xlfn.XLOOKUP(Dico2[[#This Row],[Nom du champ]],[1]!ARannulationPB[Donnée],[1]!ARannulationPB[Donnée],"",0,1)="","","X")</f>
        <v>#REF!</v>
      </c>
      <c r="J10" s="218" t="e">
        <f>IF(_xlfn.XLOOKUP(Dico2[[#This Row],[Nom du champ]],[1]!CmdExtU[Donnée],[1]!CmdExtU[Donnée],"",0,1)="","","X")</f>
        <v>#REF!</v>
      </c>
      <c r="K10" s="218" t="e">
        <f>IF(_xlfn.XLOOKUP(Dico2[[#This Row],[Nom du champ]],[1]!ARCmdExtU[Donnée],[1]!ARCmdExtU[Donnée],"",0,1)="","","X")</f>
        <v>#REF!</v>
      </c>
      <c r="L10" s="218" t="e">
        <f>IF(_xlfn.XLOOKUP(Dico2[[#This Row],[Nom du champ]],[1]!CRCmdExtU[Donnée],[1]!CRCmdExtU[Donnée],"",0,1)="","","X")</f>
        <v>#REF!</v>
      </c>
      <c r="M10" s="218" t="e">
        <f>IF(_xlfn.XLOOKUP(Dico2[[#This Row],[Nom du champ]],[1]!CRMad[Donnée],[1]!CRMad[Donnée],"",0,1)="","","X")</f>
        <v>#REF!</v>
      </c>
      <c r="N10" s="218" t="e">
        <f>IF(_xlfn.XLOOKUP(Dico2[[#This Row],[Nom du champ]],[1]!DeltaIPE[Donnée],[1]!DeltaIPE[Donnée],"",0,1)="","","X")</f>
        <v>#REF!</v>
      </c>
      <c r="O10" s="218" t="e">
        <f>IF(_xlfn.XLOOKUP(Dico2[[#This Row],[Nom du champ]],[1]!HistoIPE[Donnée],[1]!HistoIPE[Donnée],"",0,1)="","","X")</f>
        <v>#REF!</v>
      </c>
      <c r="P10" s="218" t="e">
        <f>IF(_xlfn.XLOOKUP(Dico2[[#This Row],[Nom du champ]],[1]!CPN[Donnée],[1]!CPN[Donnée],"",0,1)="","","X")</f>
        <v>#REF!</v>
      </c>
      <c r="Q10" s="218" t="e">
        <f>IF(_xlfn.XLOOKUP(Dico2[[#This Row],[Nom du champ]],[1]!DeltaCPN[Donnée],[1]!DeltaCPN[Donnée],"",0,1)="","","X")</f>
        <v>#REF!</v>
      </c>
      <c r="R10" s="218" t="e">
        <f>IF(_xlfn.XLOOKUP(Dico2[[#This Row],[Nom du champ]],[1]!HistoCPN[Donnée],[1]!HistoCPN[Donnée],"",0,1)="","","X")</f>
        <v>#REF!</v>
      </c>
      <c r="S10" s="218" t="e">
        <f>IF(_xlfn.XLOOKUP(Dico2[[#This Row],[Nom du champ]],[1]!CmdinfoPM[Donnée],[1]!CmdinfoPM[Donnée],"",0,1)="","","X")</f>
        <v>#REF!</v>
      </c>
      <c r="T10" s="218" t="e">
        <f>IF(_xlfn.XLOOKUP(Dico2[[#This Row],[Nom du champ]],[1]!ARCmdInfoPM[Donnée],[1]!ARCmdInfoPM[Donnée],"",0,1)="","","X")</f>
        <v>#REF!</v>
      </c>
      <c r="U10" s="218" t="e">
        <f>IF(_xlfn.XLOOKUP(Dico2[[#This Row],[Nom du champ]],[1]!ARMad[Donnée],[1]!ARMad[Donnée],"",0,1)="","","X")</f>
        <v>#REF!</v>
      </c>
      <c r="V10" s="218" t="e">
        <f>IF(_xlfn.XLOOKUP(Dico2[[#This Row],[Nom du champ]],[1]!NotifPrev[Donnée],[1]!NotifPrev[Donnée],"",0,1)="","","X")</f>
        <v>#REF!</v>
      </c>
      <c r="W10" s="218" t="e">
        <f>IF(_xlfn.XLOOKUP(Dico2[[#This Row],[Nom du champ]],[1]!CRInfoSyndic[Donnée],[1]!CRInfoSyndic[Donnée],"",0,1)="","","X")</f>
        <v>#REF!</v>
      </c>
      <c r="X10" s="218" t="e">
        <f>IF(_xlfn.XLOOKUP(Dico2[[#This Row],[Nom du champ]],[1]!Addu[Donnée],[1]!Addu[Donnée],"",0,1)="","","X")</f>
        <v>#REF!</v>
      </c>
      <c r="Y10" s="218" t="e">
        <f>IF(_xlfn.XLOOKUP(Dico2[[#This Row],[Nom du champ]],[1]!CRAddu[Donnée],[1]!CRAddu[Donnée],"",0,1)="","","X")</f>
        <v>#REF!</v>
      </c>
      <c r="Z10" s="218" t="e">
        <f>IF(_xlfn.XLOOKUP(Dico2[[#This Row],[Nom du champ]],[1]!CmdAnn[Donnée],[1]!CmdAnn[Donnée],"",0,1)="","","X")</f>
        <v>#REF!</v>
      </c>
      <c r="AA10" s="218" t="e">
        <f>IF(_xlfn.XLOOKUP(Dico2[[#This Row],[Nom du champ]],[1]!CRAnnu[Donnée],[1]!CRAnnu[Donnée],"",0,1)="","","X")</f>
        <v>#REF!</v>
      </c>
    </row>
    <row r="11" spans="1:27">
      <c r="A11" s="211" t="s">
        <v>441</v>
      </c>
      <c r="B11" s="211" t="s">
        <v>42</v>
      </c>
      <c r="D11" s="218" t="e">
        <f>IF(_xlfn.XLOOKUP(Dico2[[#This Row],[Nom du champ]],[1]!IPE[Donnée],[1]!IPE[Donnée],"",0,1)="","","X")</f>
        <v>#REF!</v>
      </c>
      <c r="E11" s="218" t="e">
        <f>IF(_xlfn.XLOOKUP(Dico2[[#This Row],[Nom du champ]],[1]!CmdPB[Donnée],[1]!CmdPB[Donnée],"",0,1)="","","X")</f>
        <v>#REF!</v>
      </c>
      <c r="F11" s="218" t="e">
        <f>IF(_xlfn.XLOOKUP(Dico2[[#This Row],[Nom du champ]],[1]!ARcmdPB[Donnée],[1]!ARcmdPB[Donnée],"",0,1)="","","X")</f>
        <v>#REF!</v>
      </c>
      <c r="G11" s="218" t="e">
        <f>IF(_xlfn.XLOOKUP(Dico2[[#This Row],[Nom du champ]],[1]!CRcmdPB[Donnée],[1]!CRcmdPB[Donnée],"",0,1)="","","X")</f>
        <v>#REF!</v>
      </c>
      <c r="H11" s="218" t="e">
        <f>IF(_xlfn.XLOOKUP(Dico2[[#This Row],[Nom du champ]],[1]!AnnulationPB[Donnée],[1]!AnnulationPB[Donnée],"",0,1)="","","X")</f>
        <v>#REF!</v>
      </c>
      <c r="I11" s="218" t="e">
        <f>IF(_xlfn.XLOOKUP(Dico2[[#This Row],[Nom du champ]],[1]!ARannulationPB[Donnée],[1]!ARannulationPB[Donnée],"",0,1)="","","X")</f>
        <v>#REF!</v>
      </c>
      <c r="J11" s="218" t="e">
        <f>IF(_xlfn.XLOOKUP(Dico2[[#This Row],[Nom du champ]],[1]!CmdExtU[Donnée],[1]!CmdExtU[Donnée],"",0,1)="","","X")</f>
        <v>#REF!</v>
      </c>
      <c r="K11" s="218" t="e">
        <f>IF(_xlfn.XLOOKUP(Dico2[[#This Row],[Nom du champ]],[1]!ARCmdExtU[Donnée],[1]!ARCmdExtU[Donnée],"",0,1)="","","X")</f>
        <v>#REF!</v>
      </c>
      <c r="L11" s="218" t="e">
        <f>IF(_xlfn.XLOOKUP(Dico2[[#This Row],[Nom du champ]],[1]!CRCmdExtU[Donnée],[1]!CRCmdExtU[Donnée],"",0,1)="","","X")</f>
        <v>#REF!</v>
      </c>
      <c r="M11" s="218" t="e">
        <f>IF(_xlfn.XLOOKUP(Dico2[[#This Row],[Nom du champ]],[1]!CRMad[Donnée],[1]!CRMad[Donnée],"",0,1)="","","X")</f>
        <v>#REF!</v>
      </c>
      <c r="N11" s="218" t="e">
        <f>IF(_xlfn.XLOOKUP(Dico2[[#This Row],[Nom du champ]],[1]!DeltaIPE[Donnée],[1]!DeltaIPE[Donnée],"",0,1)="","","X")</f>
        <v>#REF!</v>
      </c>
      <c r="O11" s="218" t="e">
        <f>IF(_xlfn.XLOOKUP(Dico2[[#This Row],[Nom du champ]],[1]!HistoIPE[Donnée],[1]!HistoIPE[Donnée],"",0,1)="","","X")</f>
        <v>#REF!</v>
      </c>
      <c r="P11" s="218" t="e">
        <f>IF(_xlfn.XLOOKUP(Dico2[[#This Row],[Nom du champ]],[1]!CPN[Donnée],[1]!CPN[Donnée],"",0,1)="","","X")</f>
        <v>#REF!</v>
      </c>
      <c r="Q11" s="218" t="e">
        <f>IF(_xlfn.XLOOKUP(Dico2[[#This Row],[Nom du champ]],[1]!DeltaCPN[Donnée],[1]!DeltaCPN[Donnée],"",0,1)="","","X")</f>
        <v>#REF!</v>
      </c>
      <c r="R11" s="218" t="e">
        <f>IF(_xlfn.XLOOKUP(Dico2[[#This Row],[Nom du champ]],[1]!HistoCPN[Donnée],[1]!HistoCPN[Donnée],"",0,1)="","","X")</f>
        <v>#REF!</v>
      </c>
      <c r="S11" s="218" t="e">
        <f>IF(_xlfn.XLOOKUP(Dico2[[#This Row],[Nom du champ]],[1]!CmdinfoPM[Donnée],[1]!CmdinfoPM[Donnée],"",0,1)="","","X")</f>
        <v>#REF!</v>
      </c>
      <c r="T11" s="218" t="e">
        <f>IF(_xlfn.XLOOKUP(Dico2[[#This Row],[Nom du champ]],[1]!ARCmdInfoPM[Donnée],[1]!ARCmdInfoPM[Donnée],"",0,1)="","","X")</f>
        <v>#REF!</v>
      </c>
      <c r="U11" s="218" t="e">
        <f>IF(_xlfn.XLOOKUP(Dico2[[#This Row],[Nom du champ]],[1]!ARMad[Donnée],[1]!ARMad[Donnée],"",0,1)="","","X")</f>
        <v>#REF!</v>
      </c>
      <c r="V11" s="218" t="e">
        <f>IF(_xlfn.XLOOKUP(Dico2[[#This Row],[Nom du champ]],[1]!NotifPrev[Donnée],[1]!NotifPrev[Donnée],"",0,1)="","","X")</f>
        <v>#REF!</v>
      </c>
      <c r="W11" s="218" t="e">
        <f>IF(_xlfn.XLOOKUP(Dico2[[#This Row],[Nom du champ]],[1]!CRInfoSyndic[Donnée],[1]!CRInfoSyndic[Donnée],"",0,1)="","","X")</f>
        <v>#REF!</v>
      </c>
      <c r="X11" s="218" t="e">
        <f>IF(_xlfn.XLOOKUP(Dico2[[#This Row],[Nom du champ]],[1]!Addu[Donnée],[1]!Addu[Donnée],"",0,1)="","","X")</f>
        <v>#REF!</v>
      </c>
      <c r="Y11" s="218" t="e">
        <f>IF(_xlfn.XLOOKUP(Dico2[[#This Row],[Nom du champ]],[1]!CRAddu[Donnée],[1]!CRAddu[Donnée],"",0,1)="","","X")</f>
        <v>#REF!</v>
      </c>
      <c r="Z11" s="218" t="e">
        <f>IF(_xlfn.XLOOKUP(Dico2[[#This Row],[Nom du champ]],[1]!CmdAnn[Donnée],[1]!CmdAnn[Donnée],"",0,1)="","","X")</f>
        <v>#REF!</v>
      </c>
      <c r="AA11" s="218" t="e">
        <f>IF(_xlfn.XLOOKUP(Dico2[[#This Row],[Nom du champ]],[1]!CRAnnu[Donnée],[1]!CRAnnu[Donnée],"",0,1)="","","X")</f>
        <v>#REF!</v>
      </c>
    </row>
    <row r="12" spans="1:27">
      <c r="A12" s="211" t="s">
        <v>379</v>
      </c>
      <c r="B12" s="210" t="s">
        <v>574</v>
      </c>
      <c r="D12" s="218" t="e">
        <f>IF(_xlfn.XLOOKUP(Dico2[[#This Row],[Nom du champ]],[1]!IPE[Donnée],[1]!IPE[Donnée],"",0,1)="","","X")</f>
        <v>#REF!</v>
      </c>
      <c r="E12" s="218" t="e">
        <f>IF(_xlfn.XLOOKUP(Dico2[[#This Row],[Nom du champ]],[1]!CmdPB[Donnée],[1]!CmdPB[Donnée],"",0,1)="","","X")</f>
        <v>#REF!</v>
      </c>
      <c r="F12" s="218" t="e">
        <f>IF(_xlfn.XLOOKUP(Dico2[[#This Row],[Nom du champ]],[1]!ARcmdPB[Donnée],[1]!ARcmdPB[Donnée],"",0,1)="","","X")</f>
        <v>#REF!</v>
      </c>
      <c r="G12" s="218" t="e">
        <f>IF(_xlfn.XLOOKUP(Dico2[[#This Row],[Nom du champ]],[1]!CRcmdPB[Donnée],[1]!CRcmdPB[Donnée],"",0,1)="","","X")</f>
        <v>#REF!</v>
      </c>
      <c r="H12" s="218" t="e">
        <f>IF(_xlfn.XLOOKUP(Dico2[[#This Row],[Nom du champ]],[1]!AnnulationPB[Donnée],[1]!AnnulationPB[Donnée],"",0,1)="","","X")</f>
        <v>#REF!</v>
      </c>
      <c r="I12" s="218" t="e">
        <f>IF(_xlfn.XLOOKUP(Dico2[[#This Row],[Nom du champ]],[1]!ARannulationPB[Donnée],[1]!ARannulationPB[Donnée],"",0,1)="","","X")</f>
        <v>#REF!</v>
      </c>
      <c r="J12" s="218" t="e">
        <f>IF(_xlfn.XLOOKUP(Dico2[[#This Row],[Nom du champ]],[1]!CmdExtU[Donnée],[1]!CmdExtU[Donnée],"",0,1)="","","X")</f>
        <v>#REF!</v>
      </c>
      <c r="K12" s="218" t="e">
        <f>IF(_xlfn.XLOOKUP(Dico2[[#This Row],[Nom du champ]],[1]!ARCmdExtU[Donnée],[1]!ARCmdExtU[Donnée],"",0,1)="","","X")</f>
        <v>#REF!</v>
      </c>
      <c r="L12" s="218" t="e">
        <f>IF(_xlfn.XLOOKUP(Dico2[[#This Row],[Nom du champ]],[1]!CRCmdExtU[Donnée],[1]!CRCmdExtU[Donnée],"",0,1)="","","X")</f>
        <v>#REF!</v>
      </c>
      <c r="M12" s="218" t="e">
        <f>IF(_xlfn.XLOOKUP(Dico2[[#This Row],[Nom du champ]],[1]!CRMad[Donnée],[1]!CRMad[Donnée],"",0,1)="","","X")</f>
        <v>#REF!</v>
      </c>
      <c r="N12" s="218" t="e">
        <f>IF(_xlfn.XLOOKUP(Dico2[[#This Row],[Nom du champ]],[1]!DeltaIPE[Donnée],[1]!DeltaIPE[Donnée],"",0,1)="","","X")</f>
        <v>#REF!</v>
      </c>
      <c r="O12" s="218" t="e">
        <f>IF(_xlfn.XLOOKUP(Dico2[[#This Row],[Nom du champ]],[1]!HistoIPE[Donnée],[1]!HistoIPE[Donnée],"",0,1)="","","X")</f>
        <v>#REF!</v>
      </c>
      <c r="P12" s="218" t="e">
        <f>IF(_xlfn.XLOOKUP(Dico2[[#This Row],[Nom du champ]],[1]!CPN[Donnée],[1]!CPN[Donnée],"",0,1)="","","X")</f>
        <v>#REF!</v>
      </c>
      <c r="Q12" s="218" t="e">
        <f>IF(_xlfn.XLOOKUP(Dico2[[#This Row],[Nom du champ]],[1]!DeltaCPN[Donnée],[1]!DeltaCPN[Donnée],"",0,1)="","","X")</f>
        <v>#REF!</v>
      </c>
      <c r="R12" s="218" t="e">
        <f>IF(_xlfn.XLOOKUP(Dico2[[#This Row],[Nom du champ]],[1]!HistoCPN[Donnée],[1]!HistoCPN[Donnée],"",0,1)="","","X")</f>
        <v>#REF!</v>
      </c>
      <c r="S12" s="218" t="e">
        <f>IF(_xlfn.XLOOKUP(Dico2[[#This Row],[Nom du champ]],[1]!CmdinfoPM[Donnée],[1]!CmdinfoPM[Donnée],"",0,1)="","","X")</f>
        <v>#REF!</v>
      </c>
      <c r="T12" s="218" t="e">
        <f>IF(_xlfn.XLOOKUP(Dico2[[#This Row],[Nom du champ]],[1]!ARCmdInfoPM[Donnée],[1]!ARCmdInfoPM[Donnée],"",0,1)="","","X")</f>
        <v>#REF!</v>
      </c>
      <c r="U12" s="218" t="e">
        <f>IF(_xlfn.XLOOKUP(Dico2[[#This Row],[Nom du champ]],[1]!ARMad[Donnée],[1]!ARMad[Donnée],"",0,1)="","","X")</f>
        <v>#REF!</v>
      </c>
      <c r="V12" s="218" t="e">
        <f>IF(_xlfn.XLOOKUP(Dico2[[#This Row],[Nom du champ]],[1]!NotifPrev[Donnée],[1]!NotifPrev[Donnée],"",0,1)="","","X")</f>
        <v>#REF!</v>
      </c>
      <c r="W12" s="218" t="e">
        <f>IF(_xlfn.XLOOKUP(Dico2[[#This Row],[Nom du champ]],[1]!CRInfoSyndic[Donnée],[1]!CRInfoSyndic[Donnée],"",0,1)="","","X")</f>
        <v>#REF!</v>
      </c>
      <c r="X12" s="218" t="e">
        <f>IF(_xlfn.XLOOKUP(Dico2[[#This Row],[Nom du champ]],[1]!Addu[Donnée],[1]!Addu[Donnée],"",0,1)="","","X")</f>
        <v>#REF!</v>
      </c>
      <c r="Y12" s="218" t="e">
        <f>IF(_xlfn.XLOOKUP(Dico2[[#This Row],[Nom du champ]],[1]!CRAddu[Donnée],[1]!CRAddu[Donnée],"",0,1)="","","X")</f>
        <v>#REF!</v>
      </c>
      <c r="Z12" s="218" t="e">
        <f>IF(_xlfn.XLOOKUP(Dico2[[#This Row],[Nom du champ]],[1]!CmdAnn[Donnée],[1]!CmdAnn[Donnée],"",0,1)="","","X")</f>
        <v>#REF!</v>
      </c>
      <c r="AA12" s="218" t="e">
        <f>IF(_xlfn.XLOOKUP(Dico2[[#This Row],[Nom du champ]],[1]!CRAnnu[Donnée],[1]!CRAnnu[Donnée],"",0,1)="","","X")</f>
        <v>#REF!</v>
      </c>
    </row>
    <row r="13" spans="1:27">
      <c r="A13" s="211" t="s">
        <v>380</v>
      </c>
      <c r="B13" s="210" t="s">
        <v>574</v>
      </c>
      <c r="D13" s="218" t="e">
        <f>IF(_xlfn.XLOOKUP(Dico2[[#This Row],[Nom du champ]],[1]!IPE[Donnée],[1]!IPE[Donnée],"",0,1)="","","X")</f>
        <v>#REF!</v>
      </c>
      <c r="E13" s="218" t="e">
        <f>IF(_xlfn.XLOOKUP(Dico2[[#This Row],[Nom du champ]],[1]!CmdPB[Donnée],[1]!CmdPB[Donnée],"",0,1)="","","X")</f>
        <v>#REF!</v>
      </c>
      <c r="F13" s="218" t="e">
        <f>IF(_xlfn.XLOOKUP(Dico2[[#This Row],[Nom du champ]],[1]!ARcmdPB[Donnée],[1]!ARcmdPB[Donnée],"",0,1)="","","X")</f>
        <v>#REF!</v>
      </c>
      <c r="G13" s="218" t="e">
        <f>IF(_xlfn.XLOOKUP(Dico2[[#This Row],[Nom du champ]],[1]!CRcmdPB[Donnée],[1]!CRcmdPB[Donnée],"",0,1)="","","X")</f>
        <v>#REF!</v>
      </c>
      <c r="H13" s="218" t="e">
        <f>IF(_xlfn.XLOOKUP(Dico2[[#This Row],[Nom du champ]],[1]!AnnulationPB[Donnée],[1]!AnnulationPB[Donnée],"",0,1)="","","X")</f>
        <v>#REF!</v>
      </c>
      <c r="I13" s="218" t="e">
        <f>IF(_xlfn.XLOOKUP(Dico2[[#This Row],[Nom du champ]],[1]!ARannulationPB[Donnée],[1]!ARannulationPB[Donnée],"",0,1)="","","X")</f>
        <v>#REF!</v>
      </c>
      <c r="J13" s="218" t="e">
        <f>IF(_xlfn.XLOOKUP(Dico2[[#This Row],[Nom du champ]],[1]!CmdExtU[Donnée],[1]!CmdExtU[Donnée],"",0,1)="","","X")</f>
        <v>#REF!</v>
      </c>
      <c r="K13" s="218" t="e">
        <f>IF(_xlfn.XLOOKUP(Dico2[[#This Row],[Nom du champ]],[1]!ARCmdExtU[Donnée],[1]!ARCmdExtU[Donnée],"",0,1)="","","X")</f>
        <v>#REF!</v>
      </c>
      <c r="L13" s="218" t="e">
        <f>IF(_xlfn.XLOOKUP(Dico2[[#This Row],[Nom du champ]],[1]!CRCmdExtU[Donnée],[1]!CRCmdExtU[Donnée],"",0,1)="","","X")</f>
        <v>#REF!</v>
      </c>
      <c r="M13" s="218" t="e">
        <f>IF(_xlfn.XLOOKUP(Dico2[[#This Row],[Nom du champ]],[1]!CRMad[Donnée],[1]!CRMad[Donnée],"",0,1)="","","X")</f>
        <v>#REF!</v>
      </c>
      <c r="N13" s="218" t="e">
        <f>IF(_xlfn.XLOOKUP(Dico2[[#This Row],[Nom du champ]],[1]!DeltaIPE[Donnée],[1]!DeltaIPE[Donnée],"",0,1)="","","X")</f>
        <v>#REF!</v>
      </c>
      <c r="O13" s="218" t="e">
        <f>IF(_xlfn.XLOOKUP(Dico2[[#This Row],[Nom du champ]],[1]!HistoIPE[Donnée],[1]!HistoIPE[Donnée],"",0,1)="","","X")</f>
        <v>#REF!</v>
      </c>
      <c r="P13" s="218" t="e">
        <f>IF(_xlfn.XLOOKUP(Dico2[[#This Row],[Nom du champ]],[1]!CPN[Donnée],[1]!CPN[Donnée],"",0,1)="","","X")</f>
        <v>#REF!</v>
      </c>
      <c r="Q13" s="218" t="e">
        <f>IF(_xlfn.XLOOKUP(Dico2[[#This Row],[Nom du champ]],[1]!DeltaCPN[Donnée],[1]!DeltaCPN[Donnée],"",0,1)="","","X")</f>
        <v>#REF!</v>
      </c>
      <c r="R13" s="218" t="e">
        <f>IF(_xlfn.XLOOKUP(Dico2[[#This Row],[Nom du champ]],[1]!HistoCPN[Donnée],[1]!HistoCPN[Donnée],"",0,1)="","","X")</f>
        <v>#REF!</v>
      </c>
      <c r="S13" s="218" t="e">
        <f>IF(_xlfn.XLOOKUP(Dico2[[#This Row],[Nom du champ]],[1]!CmdinfoPM[Donnée],[1]!CmdinfoPM[Donnée],"",0,1)="","","X")</f>
        <v>#REF!</v>
      </c>
      <c r="T13" s="218" t="e">
        <f>IF(_xlfn.XLOOKUP(Dico2[[#This Row],[Nom du champ]],[1]!ARCmdInfoPM[Donnée],[1]!ARCmdInfoPM[Donnée],"",0,1)="","","X")</f>
        <v>#REF!</v>
      </c>
      <c r="U13" s="218" t="e">
        <f>IF(_xlfn.XLOOKUP(Dico2[[#This Row],[Nom du champ]],[1]!ARMad[Donnée],[1]!ARMad[Donnée],"",0,1)="","","X")</f>
        <v>#REF!</v>
      </c>
      <c r="V13" s="218" t="e">
        <f>IF(_xlfn.XLOOKUP(Dico2[[#This Row],[Nom du champ]],[1]!NotifPrev[Donnée],[1]!NotifPrev[Donnée],"",0,1)="","","X")</f>
        <v>#REF!</v>
      </c>
      <c r="W13" s="218" t="e">
        <f>IF(_xlfn.XLOOKUP(Dico2[[#This Row],[Nom du champ]],[1]!CRInfoSyndic[Donnée],[1]!CRInfoSyndic[Donnée],"",0,1)="","","X")</f>
        <v>#REF!</v>
      </c>
      <c r="X13" s="218" t="e">
        <f>IF(_xlfn.XLOOKUP(Dico2[[#This Row],[Nom du champ]],[1]!Addu[Donnée],[1]!Addu[Donnée],"",0,1)="","","X")</f>
        <v>#REF!</v>
      </c>
      <c r="Y13" s="218" t="e">
        <f>IF(_xlfn.XLOOKUP(Dico2[[#This Row],[Nom du champ]],[1]!CRAddu[Donnée],[1]!CRAddu[Donnée],"",0,1)="","","X")</f>
        <v>#REF!</v>
      </c>
      <c r="Z13" s="218" t="e">
        <f>IF(_xlfn.XLOOKUP(Dico2[[#This Row],[Nom du champ]],[1]!CmdAnn[Donnée],[1]!CmdAnn[Donnée],"",0,1)="","","X")</f>
        <v>#REF!</v>
      </c>
      <c r="AA13" s="218" t="e">
        <f>IF(_xlfn.XLOOKUP(Dico2[[#This Row],[Nom du champ]],[1]!CRAnnu[Donnée],[1]!CRAnnu[Donnée],"",0,1)="","","X")</f>
        <v>#REF!</v>
      </c>
    </row>
    <row r="14" spans="1:27">
      <c r="A14" s="211" t="s">
        <v>381</v>
      </c>
      <c r="B14" s="210" t="s">
        <v>574</v>
      </c>
      <c r="D14" s="218" t="e">
        <f>IF(_xlfn.XLOOKUP(Dico2[[#This Row],[Nom du champ]],[1]!IPE[Donnée],[1]!IPE[Donnée],"",0,1)="","","X")</f>
        <v>#REF!</v>
      </c>
      <c r="E14" s="218" t="e">
        <f>IF(_xlfn.XLOOKUP(Dico2[[#This Row],[Nom du champ]],[1]!CmdPB[Donnée],[1]!CmdPB[Donnée],"",0,1)="","","X")</f>
        <v>#REF!</v>
      </c>
      <c r="F14" s="218" t="e">
        <f>IF(_xlfn.XLOOKUP(Dico2[[#This Row],[Nom du champ]],[1]!ARcmdPB[Donnée],[1]!ARcmdPB[Donnée],"",0,1)="","","X")</f>
        <v>#REF!</v>
      </c>
      <c r="G14" s="218" t="e">
        <f>IF(_xlfn.XLOOKUP(Dico2[[#This Row],[Nom du champ]],[1]!CRcmdPB[Donnée],[1]!CRcmdPB[Donnée],"",0,1)="","","X")</f>
        <v>#REF!</v>
      </c>
      <c r="H14" s="218" t="e">
        <f>IF(_xlfn.XLOOKUP(Dico2[[#This Row],[Nom du champ]],[1]!AnnulationPB[Donnée],[1]!AnnulationPB[Donnée],"",0,1)="","","X")</f>
        <v>#REF!</v>
      </c>
      <c r="I14" s="218" t="e">
        <f>IF(_xlfn.XLOOKUP(Dico2[[#This Row],[Nom du champ]],[1]!ARannulationPB[Donnée],[1]!ARannulationPB[Donnée],"",0,1)="","","X")</f>
        <v>#REF!</v>
      </c>
      <c r="J14" s="218" t="e">
        <f>IF(_xlfn.XLOOKUP(Dico2[[#This Row],[Nom du champ]],[1]!CmdExtU[Donnée],[1]!CmdExtU[Donnée],"",0,1)="","","X")</f>
        <v>#REF!</v>
      </c>
      <c r="K14" s="218" t="e">
        <f>IF(_xlfn.XLOOKUP(Dico2[[#This Row],[Nom du champ]],[1]!ARCmdExtU[Donnée],[1]!ARCmdExtU[Donnée],"",0,1)="","","X")</f>
        <v>#REF!</v>
      </c>
      <c r="L14" s="218" t="e">
        <f>IF(_xlfn.XLOOKUP(Dico2[[#This Row],[Nom du champ]],[1]!CRCmdExtU[Donnée],[1]!CRCmdExtU[Donnée],"",0,1)="","","X")</f>
        <v>#REF!</v>
      </c>
      <c r="M14" s="218" t="e">
        <f>IF(_xlfn.XLOOKUP(Dico2[[#This Row],[Nom du champ]],[1]!CRMad[Donnée],[1]!CRMad[Donnée],"",0,1)="","","X")</f>
        <v>#REF!</v>
      </c>
      <c r="N14" s="218" t="e">
        <f>IF(_xlfn.XLOOKUP(Dico2[[#This Row],[Nom du champ]],[1]!DeltaIPE[Donnée],[1]!DeltaIPE[Donnée],"",0,1)="","","X")</f>
        <v>#REF!</v>
      </c>
      <c r="O14" s="218" t="e">
        <f>IF(_xlfn.XLOOKUP(Dico2[[#This Row],[Nom du champ]],[1]!HistoIPE[Donnée],[1]!HistoIPE[Donnée],"",0,1)="","","X")</f>
        <v>#REF!</v>
      </c>
      <c r="P14" s="218" t="e">
        <f>IF(_xlfn.XLOOKUP(Dico2[[#This Row],[Nom du champ]],[1]!CPN[Donnée],[1]!CPN[Donnée],"",0,1)="","","X")</f>
        <v>#REF!</v>
      </c>
      <c r="Q14" s="218" t="e">
        <f>IF(_xlfn.XLOOKUP(Dico2[[#This Row],[Nom du champ]],[1]!DeltaCPN[Donnée],[1]!DeltaCPN[Donnée],"",0,1)="","","X")</f>
        <v>#REF!</v>
      </c>
      <c r="R14" s="218" t="e">
        <f>IF(_xlfn.XLOOKUP(Dico2[[#This Row],[Nom du champ]],[1]!HistoCPN[Donnée],[1]!HistoCPN[Donnée],"",0,1)="","","X")</f>
        <v>#REF!</v>
      </c>
      <c r="S14" s="218" t="e">
        <f>IF(_xlfn.XLOOKUP(Dico2[[#This Row],[Nom du champ]],[1]!CmdinfoPM[Donnée],[1]!CmdinfoPM[Donnée],"",0,1)="","","X")</f>
        <v>#REF!</v>
      </c>
      <c r="T14" s="218" t="e">
        <f>IF(_xlfn.XLOOKUP(Dico2[[#This Row],[Nom du champ]],[1]!ARCmdInfoPM[Donnée],[1]!ARCmdInfoPM[Donnée],"",0,1)="","","X")</f>
        <v>#REF!</v>
      </c>
      <c r="U14" s="218" t="e">
        <f>IF(_xlfn.XLOOKUP(Dico2[[#This Row],[Nom du champ]],[1]!ARMad[Donnée],[1]!ARMad[Donnée],"",0,1)="","","X")</f>
        <v>#REF!</v>
      </c>
      <c r="V14" s="218" t="e">
        <f>IF(_xlfn.XLOOKUP(Dico2[[#This Row],[Nom du champ]],[1]!NotifPrev[Donnée],[1]!NotifPrev[Donnée],"",0,1)="","","X")</f>
        <v>#REF!</v>
      </c>
      <c r="W14" s="218" t="e">
        <f>IF(_xlfn.XLOOKUP(Dico2[[#This Row],[Nom du champ]],[1]!CRInfoSyndic[Donnée],[1]!CRInfoSyndic[Donnée],"",0,1)="","","X")</f>
        <v>#REF!</v>
      </c>
      <c r="X14" s="218" t="e">
        <f>IF(_xlfn.XLOOKUP(Dico2[[#This Row],[Nom du champ]],[1]!Addu[Donnée],[1]!Addu[Donnée],"",0,1)="","","X")</f>
        <v>#REF!</v>
      </c>
      <c r="Y14" s="218" t="e">
        <f>IF(_xlfn.XLOOKUP(Dico2[[#This Row],[Nom du champ]],[1]!CRAddu[Donnée],[1]!CRAddu[Donnée],"",0,1)="","","X")</f>
        <v>#REF!</v>
      </c>
      <c r="Z14" s="218" t="e">
        <f>IF(_xlfn.XLOOKUP(Dico2[[#This Row],[Nom du champ]],[1]!CmdAnn[Donnée],[1]!CmdAnn[Donnée],"",0,1)="","","X")</f>
        <v>#REF!</v>
      </c>
      <c r="AA14" s="218" t="e">
        <f>IF(_xlfn.XLOOKUP(Dico2[[#This Row],[Nom du champ]],[1]!CRAnnu[Donnée],[1]!CRAnnu[Donnée],"",0,1)="","","X")</f>
        <v>#REF!</v>
      </c>
    </row>
    <row r="15" spans="1:27">
      <c r="A15" s="211" t="s">
        <v>690</v>
      </c>
      <c r="B15" s="210" t="s">
        <v>300</v>
      </c>
      <c r="D15" s="218" t="e">
        <f>IF(_xlfn.XLOOKUP(Dico2[[#This Row],[Nom du champ]],[1]!IPE[Donnée],[1]!IPE[Donnée],"",0,1)="","","X")</f>
        <v>#REF!</v>
      </c>
      <c r="E15" s="218" t="e">
        <f>IF(_xlfn.XLOOKUP(Dico2[[#This Row],[Nom du champ]],[1]!CmdPB[Donnée],[1]!CmdPB[Donnée],"",0,1)="","","X")</f>
        <v>#REF!</v>
      </c>
      <c r="F15" s="218" t="e">
        <f>IF(_xlfn.XLOOKUP(Dico2[[#This Row],[Nom du champ]],[1]!ARcmdPB[Donnée],[1]!ARcmdPB[Donnée],"",0,1)="","","X")</f>
        <v>#REF!</v>
      </c>
      <c r="G15" s="218" t="e">
        <f>IF(_xlfn.XLOOKUP(Dico2[[#This Row],[Nom du champ]],[1]!CRcmdPB[Donnée],[1]!CRcmdPB[Donnée],"",0,1)="","","X")</f>
        <v>#REF!</v>
      </c>
      <c r="H15" s="218" t="e">
        <f>IF(_xlfn.XLOOKUP(Dico2[[#This Row],[Nom du champ]],[1]!AnnulationPB[Donnée],[1]!AnnulationPB[Donnée],"",0,1)="","","X")</f>
        <v>#REF!</v>
      </c>
      <c r="I15" s="218" t="e">
        <f>IF(_xlfn.XLOOKUP(Dico2[[#This Row],[Nom du champ]],[1]!ARannulationPB[Donnée],[1]!ARannulationPB[Donnée],"",0,1)="","","X")</f>
        <v>#REF!</v>
      </c>
      <c r="J15" s="218" t="e">
        <f>IF(_xlfn.XLOOKUP(Dico2[[#This Row],[Nom du champ]],[1]!CmdExtU[Donnée],[1]!CmdExtU[Donnée],"",0,1)="","","X")</f>
        <v>#REF!</v>
      </c>
      <c r="K15" s="218" t="e">
        <f>IF(_xlfn.XLOOKUP(Dico2[[#This Row],[Nom du champ]],[1]!ARCmdExtU[Donnée],[1]!ARCmdExtU[Donnée],"",0,1)="","","X")</f>
        <v>#REF!</v>
      </c>
      <c r="L15" s="218" t="e">
        <f>IF(_xlfn.XLOOKUP(Dico2[[#This Row],[Nom du champ]],[1]!CRCmdExtU[Donnée],[1]!CRCmdExtU[Donnée],"",0,1)="","","X")</f>
        <v>#REF!</v>
      </c>
      <c r="M15" s="218" t="e">
        <f>IF(_xlfn.XLOOKUP(Dico2[[#This Row],[Nom du champ]],[1]!CRMad[Donnée],[1]!CRMad[Donnée],"",0,1)="","","X")</f>
        <v>#REF!</v>
      </c>
      <c r="N15" s="218" t="e">
        <f>IF(_xlfn.XLOOKUP(Dico2[[#This Row],[Nom du champ]],[1]!DeltaIPE[Donnée],[1]!DeltaIPE[Donnée],"",0,1)="","","X")</f>
        <v>#REF!</v>
      </c>
      <c r="O15" s="218" t="e">
        <f>IF(_xlfn.XLOOKUP(Dico2[[#This Row],[Nom du champ]],[1]!HistoIPE[Donnée],[1]!HistoIPE[Donnée],"",0,1)="","","X")</f>
        <v>#REF!</v>
      </c>
      <c r="P15" s="218" t="e">
        <f>IF(_xlfn.XLOOKUP(Dico2[[#This Row],[Nom du champ]],[1]!CPN[Donnée],[1]!CPN[Donnée],"",0,1)="","","X")</f>
        <v>#REF!</v>
      </c>
      <c r="Q15" s="218" t="e">
        <f>IF(_xlfn.XLOOKUP(Dico2[[#This Row],[Nom du champ]],[1]!DeltaCPN[Donnée],[1]!DeltaCPN[Donnée],"",0,1)="","","X")</f>
        <v>#REF!</v>
      </c>
      <c r="R15" s="218" t="e">
        <f>IF(_xlfn.XLOOKUP(Dico2[[#This Row],[Nom du champ]],[1]!HistoCPN[Donnée],[1]!HistoCPN[Donnée],"",0,1)="","","X")</f>
        <v>#REF!</v>
      </c>
      <c r="S15" s="218" t="e">
        <f>IF(_xlfn.XLOOKUP(Dico2[[#This Row],[Nom du champ]],[1]!CmdinfoPM[Donnée],[1]!CmdinfoPM[Donnée],"",0,1)="","","X")</f>
        <v>#REF!</v>
      </c>
      <c r="T15" s="218" t="e">
        <f>IF(_xlfn.XLOOKUP(Dico2[[#This Row],[Nom du champ]],[1]!ARCmdInfoPM[Donnée],[1]!ARCmdInfoPM[Donnée],"",0,1)="","","X")</f>
        <v>#REF!</v>
      </c>
      <c r="U15" s="218" t="e">
        <f>IF(_xlfn.XLOOKUP(Dico2[[#This Row],[Nom du champ]],[1]!ARMad[Donnée],[1]!ARMad[Donnée],"",0,1)="","","X")</f>
        <v>#REF!</v>
      </c>
      <c r="V15" s="218" t="e">
        <f>IF(_xlfn.XLOOKUP(Dico2[[#This Row],[Nom du champ]],[1]!NotifPrev[Donnée],[1]!NotifPrev[Donnée],"",0,1)="","","X")</f>
        <v>#REF!</v>
      </c>
      <c r="W15" s="218" t="e">
        <f>IF(_xlfn.XLOOKUP(Dico2[[#This Row],[Nom du champ]],[1]!CRInfoSyndic[Donnée],[1]!CRInfoSyndic[Donnée],"",0,1)="","","X")</f>
        <v>#REF!</v>
      </c>
      <c r="X15" s="218" t="e">
        <f>IF(_xlfn.XLOOKUP(Dico2[[#This Row],[Nom du champ]],[1]!Addu[Donnée],[1]!Addu[Donnée],"",0,1)="","","X")</f>
        <v>#REF!</v>
      </c>
      <c r="Y15" s="218" t="e">
        <f>IF(_xlfn.XLOOKUP(Dico2[[#This Row],[Nom du champ]],[1]!CRAddu[Donnée],[1]!CRAddu[Donnée],"",0,1)="","","X")</f>
        <v>#REF!</v>
      </c>
      <c r="Z15" s="218" t="e">
        <f>IF(_xlfn.XLOOKUP(Dico2[[#This Row],[Nom du champ]],[1]!CmdAnn[Donnée],[1]!CmdAnn[Donnée],"",0,1)="","","X")</f>
        <v>#REF!</v>
      </c>
      <c r="AA15" s="218" t="e">
        <f>IF(_xlfn.XLOOKUP(Dico2[[#This Row],[Nom du champ]],[1]!CRAnnu[Donnée],[1]!CRAnnu[Donnée],"",0,1)="","","X")</f>
        <v>#REF!</v>
      </c>
    </row>
    <row r="16" spans="1:27">
      <c r="A16" s="211" t="s">
        <v>691</v>
      </c>
      <c r="B16" s="210" t="s">
        <v>300</v>
      </c>
      <c r="D16" s="218" t="e">
        <f>IF(_xlfn.XLOOKUP(Dico2[[#This Row],[Nom du champ]],[1]!IPE[Donnée],[1]!IPE[Donnée],"",0,1)="","","X")</f>
        <v>#REF!</v>
      </c>
      <c r="E16" s="218" t="e">
        <f>IF(_xlfn.XLOOKUP(Dico2[[#This Row],[Nom du champ]],[1]!CmdPB[Donnée],[1]!CmdPB[Donnée],"",0,1)="","","X")</f>
        <v>#REF!</v>
      </c>
      <c r="F16" s="218" t="e">
        <f>IF(_xlfn.XLOOKUP(Dico2[[#This Row],[Nom du champ]],[1]!ARcmdPB[Donnée],[1]!ARcmdPB[Donnée],"",0,1)="","","X")</f>
        <v>#REF!</v>
      </c>
      <c r="G16" s="218" t="e">
        <f>IF(_xlfn.XLOOKUP(Dico2[[#This Row],[Nom du champ]],[1]!CRcmdPB[Donnée],[1]!CRcmdPB[Donnée],"",0,1)="","","X")</f>
        <v>#REF!</v>
      </c>
      <c r="H16" s="218" t="e">
        <f>IF(_xlfn.XLOOKUP(Dico2[[#This Row],[Nom du champ]],[1]!AnnulationPB[Donnée],[1]!AnnulationPB[Donnée],"",0,1)="","","X")</f>
        <v>#REF!</v>
      </c>
      <c r="I16" s="218" t="e">
        <f>IF(_xlfn.XLOOKUP(Dico2[[#This Row],[Nom du champ]],[1]!ARannulationPB[Donnée],[1]!ARannulationPB[Donnée],"",0,1)="","","X")</f>
        <v>#REF!</v>
      </c>
      <c r="J16" s="218" t="e">
        <f>IF(_xlfn.XLOOKUP(Dico2[[#This Row],[Nom du champ]],[1]!CmdExtU[Donnée],[1]!CmdExtU[Donnée],"",0,1)="","","X")</f>
        <v>#REF!</v>
      </c>
      <c r="K16" s="218" t="e">
        <f>IF(_xlfn.XLOOKUP(Dico2[[#This Row],[Nom du champ]],[1]!ARCmdExtU[Donnée],[1]!ARCmdExtU[Donnée],"",0,1)="","","X")</f>
        <v>#REF!</v>
      </c>
      <c r="L16" s="218" t="e">
        <f>IF(_xlfn.XLOOKUP(Dico2[[#This Row],[Nom du champ]],[1]!CRCmdExtU[Donnée],[1]!CRCmdExtU[Donnée],"",0,1)="","","X")</f>
        <v>#REF!</v>
      </c>
      <c r="M16" s="218" t="e">
        <f>IF(_xlfn.XLOOKUP(Dico2[[#This Row],[Nom du champ]],[1]!CRMad[Donnée],[1]!CRMad[Donnée],"",0,1)="","","X")</f>
        <v>#REF!</v>
      </c>
      <c r="N16" s="218" t="e">
        <f>IF(_xlfn.XLOOKUP(Dico2[[#This Row],[Nom du champ]],[1]!DeltaIPE[Donnée],[1]!DeltaIPE[Donnée],"",0,1)="","","X")</f>
        <v>#REF!</v>
      </c>
      <c r="O16" s="218" t="e">
        <f>IF(_xlfn.XLOOKUP(Dico2[[#This Row],[Nom du champ]],[1]!HistoIPE[Donnée],[1]!HistoIPE[Donnée],"",0,1)="","","X")</f>
        <v>#REF!</v>
      </c>
      <c r="P16" s="218" t="e">
        <f>IF(_xlfn.XLOOKUP(Dico2[[#This Row],[Nom du champ]],[1]!CPN[Donnée],[1]!CPN[Donnée],"",0,1)="","","X")</f>
        <v>#REF!</v>
      </c>
      <c r="Q16" s="218" t="e">
        <f>IF(_xlfn.XLOOKUP(Dico2[[#This Row],[Nom du champ]],[1]!DeltaCPN[Donnée],[1]!DeltaCPN[Donnée],"",0,1)="","","X")</f>
        <v>#REF!</v>
      </c>
      <c r="R16" s="218" t="e">
        <f>IF(_xlfn.XLOOKUP(Dico2[[#This Row],[Nom du champ]],[1]!HistoCPN[Donnée],[1]!HistoCPN[Donnée],"",0,1)="","","X")</f>
        <v>#REF!</v>
      </c>
      <c r="S16" s="218" t="e">
        <f>IF(_xlfn.XLOOKUP(Dico2[[#This Row],[Nom du champ]],[1]!CmdinfoPM[Donnée],[1]!CmdinfoPM[Donnée],"",0,1)="","","X")</f>
        <v>#REF!</v>
      </c>
      <c r="T16" s="218" t="e">
        <f>IF(_xlfn.XLOOKUP(Dico2[[#This Row],[Nom du champ]],[1]!ARCmdInfoPM[Donnée],[1]!ARCmdInfoPM[Donnée],"",0,1)="","","X")</f>
        <v>#REF!</v>
      </c>
      <c r="U16" s="218" t="e">
        <f>IF(_xlfn.XLOOKUP(Dico2[[#This Row],[Nom du champ]],[1]!ARMad[Donnée],[1]!ARMad[Donnée],"",0,1)="","","X")</f>
        <v>#REF!</v>
      </c>
      <c r="V16" s="218" t="e">
        <f>IF(_xlfn.XLOOKUP(Dico2[[#This Row],[Nom du champ]],[1]!NotifPrev[Donnée],[1]!NotifPrev[Donnée],"",0,1)="","","X")</f>
        <v>#REF!</v>
      </c>
      <c r="W16" s="218" t="e">
        <f>IF(_xlfn.XLOOKUP(Dico2[[#This Row],[Nom du champ]],[1]!CRInfoSyndic[Donnée],[1]!CRInfoSyndic[Donnée],"",0,1)="","","X")</f>
        <v>#REF!</v>
      </c>
      <c r="X16" s="218" t="e">
        <f>IF(_xlfn.XLOOKUP(Dico2[[#This Row],[Nom du champ]],[1]!Addu[Donnée],[1]!Addu[Donnée],"",0,1)="","","X")</f>
        <v>#REF!</v>
      </c>
      <c r="Y16" s="218" t="e">
        <f>IF(_xlfn.XLOOKUP(Dico2[[#This Row],[Nom du champ]],[1]!CRAddu[Donnée],[1]!CRAddu[Donnée],"",0,1)="","","X")</f>
        <v>#REF!</v>
      </c>
      <c r="Z16" s="218" t="e">
        <f>IF(_xlfn.XLOOKUP(Dico2[[#This Row],[Nom du champ]],[1]!CmdAnn[Donnée],[1]!CmdAnn[Donnée],"",0,1)="","","X")</f>
        <v>#REF!</v>
      </c>
      <c r="AA16" s="218" t="e">
        <f>IF(_xlfn.XLOOKUP(Dico2[[#This Row],[Nom du champ]],[1]!CRAnnu[Donnée],[1]!CRAnnu[Donnée],"",0,1)="","","X")</f>
        <v>#REF!</v>
      </c>
    </row>
    <row r="17" spans="1:27">
      <c r="A17" s="211" t="s">
        <v>692</v>
      </c>
      <c r="B17" s="210" t="s">
        <v>300</v>
      </c>
      <c r="D17" s="218" t="e">
        <f>IF(_xlfn.XLOOKUP(Dico2[[#This Row],[Nom du champ]],[1]!IPE[Donnée],[1]!IPE[Donnée],"",0,1)="","","X")</f>
        <v>#REF!</v>
      </c>
      <c r="E17" s="218" t="e">
        <f>IF(_xlfn.XLOOKUP(Dico2[[#This Row],[Nom du champ]],[1]!CmdPB[Donnée],[1]!CmdPB[Donnée],"",0,1)="","","X")</f>
        <v>#REF!</v>
      </c>
      <c r="F17" s="218" t="e">
        <f>IF(_xlfn.XLOOKUP(Dico2[[#This Row],[Nom du champ]],[1]!ARcmdPB[Donnée],[1]!ARcmdPB[Donnée],"",0,1)="","","X")</f>
        <v>#REF!</v>
      </c>
      <c r="G17" s="218" t="e">
        <f>IF(_xlfn.XLOOKUP(Dico2[[#This Row],[Nom du champ]],[1]!CRcmdPB[Donnée],[1]!CRcmdPB[Donnée],"",0,1)="","","X")</f>
        <v>#REF!</v>
      </c>
      <c r="H17" s="218" t="e">
        <f>IF(_xlfn.XLOOKUP(Dico2[[#This Row],[Nom du champ]],[1]!AnnulationPB[Donnée],[1]!AnnulationPB[Donnée],"",0,1)="","","X")</f>
        <v>#REF!</v>
      </c>
      <c r="I17" s="218" t="e">
        <f>IF(_xlfn.XLOOKUP(Dico2[[#This Row],[Nom du champ]],[1]!ARannulationPB[Donnée],[1]!ARannulationPB[Donnée],"",0,1)="","","X")</f>
        <v>#REF!</v>
      </c>
      <c r="J17" s="218" t="e">
        <f>IF(_xlfn.XLOOKUP(Dico2[[#This Row],[Nom du champ]],[1]!CmdExtU[Donnée],[1]!CmdExtU[Donnée],"",0,1)="","","X")</f>
        <v>#REF!</v>
      </c>
      <c r="K17" s="218" t="e">
        <f>IF(_xlfn.XLOOKUP(Dico2[[#This Row],[Nom du champ]],[1]!ARCmdExtU[Donnée],[1]!ARCmdExtU[Donnée],"",0,1)="","","X")</f>
        <v>#REF!</v>
      </c>
      <c r="L17" s="218" t="e">
        <f>IF(_xlfn.XLOOKUP(Dico2[[#This Row],[Nom du champ]],[1]!CRCmdExtU[Donnée],[1]!CRCmdExtU[Donnée],"",0,1)="","","X")</f>
        <v>#REF!</v>
      </c>
      <c r="M17" s="218" t="e">
        <f>IF(_xlfn.XLOOKUP(Dico2[[#This Row],[Nom du champ]],[1]!CRMad[Donnée],[1]!CRMad[Donnée],"",0,1)="","","X")</f>
        <v>#REF!</v>
      </c>
      <c r="N17" s="218" t="e">
        <f>IF(_xlfn.XLOOKUP(Dico2[[#This Row],[Nom du champ]],[1]!DeltaIPE[Donnée],[1]!DeltaIPE[Donnée],"",0,1)="","","X")</f>
        <v>#REF!</v>
      </c>
      <c r="O17" s="218" t="e">
        <f>IF(_xlfn.XLOOKUP(Dico2[[#This Row],[Nom du champ]],[1]!HistoIPE[Donnée],[1]!HistoIPE[Donnée],"",0,1)="","","X")</f>
        <v>#REF!</v>
      </c>
      <c r="P17" s="218" t="e">
        <f>IF(_xlfn.XLOOKUP(Dico2[[#This Row],[Nom du champ]],[1]!CPN[Donnée],[1]!CPN[Donnée],"",0,1)="","","X")</f>
        <v>#REF!</v>
      </c>
      <c r="Q17" s="218" t="e">
        <f>IF(_xlfn.XLOOKUP(Dico2[[#This Row],[Nom du champ]],[1]!DeltaCPN[Donnée],[1]!DeltaCPN[Donnée],"",0,1)="","","X")</f>
        <v>#REF!</v>
      </c>
      <c r="R17" s="218" t="e">
        <f>IF(_xlfn.XLOOKUP(Dico2[[#This Row],[Nom du champ]],[1]!HistoCPN[Donnée],[1]!HistoCPN[Donnée],"",0,1)="","","X")</f>
        <v>#REF!</v>
      </c>
      <c r="S17" s="218" t="e">
        <f>IF(_xlfn.XLOOKUP(Dico2[[#This Row],[Nom du champ]],[1]!CmdinfoPM[Donnée],[1]!CmdinfoPM[Donnée],"",0,1)="","","X")</f>
        <v>#REF!</v>
      </c>
      <c r="T17" s="218" t="e">
        <f>IF(_xlfn.XLOOKUP(Dico2[[#This Row],[Nom du champ]],[1]!ARCmdInfoPM[Donnée],[1]!ARCmdInfoPM[Donnée],"",0,1)="","","X")</f>
        <v>#REF!</v>
      </c>
      <c r="U17" s="218" t="e">
        <f>IF(_xlfn.XLOOKUP(Dico2[[#This Row],[Nom du champ]],[1]!ARMad[Donnée],[1]!ARMad[Donnée],"",0,1)="","","X")</f>
        <v>#REF!</v>
      </c>
      <c r="V17" s="218" t="e">
        <f>IF(_xlfn.XLOOKUP(Dico2[[#This Row],[Nom du champ]],[1]!NotifPrev[Donnée],[1]!NotifPrev[Donnée],"",0,1)="","","X")</f>
        <v>#REF!</v>
      </c>
      <c r="W17" s="218" t="e">
        <f>IF(_xlfn.XLOOKUP(Dico2[[#This Row],[Nom du champ]],[1]!CRInfoSyndic[Donnée],[1]!CRInfoSyndic[Donnée],"",0,1)="","","X")</f>
        <v>#REF!</v>
      </c>
      <c r="X17" s="218" t="e">
        <f>IF(_xlfn.XLOOKUP(Dico2[[#This Row],[Nom du champ]],[1]!Addu[Donnée],[1]!Addu[Donnée],"",0,1)="","","X")</f>
        <v>#REF!</v>
      </c>
      <c r="Y17" s="218" t="e">
        <f>IF(_xlfn.XLOOKUP(Dico2[[#This Row],[Nom du champ]],[1]!CRAddu[Donnée],[1]!CRAddu[Donnée],"",0,1)="","","X")</f>
        <v>#REF!</v>
      </c>
      <c r="Z17" s="218" t="e">
        <f>IF(_xlfn.XLOOKUP(Dico2[[#This Row],[Nom du champ]],[1]!CmdAnn[Donnée],[1]!CmdAnn[Donnée],"",0,1)="","","X")</f>
        <v>#REF!</v>
      </c>
      <c r="AA17" s="218" t="e">
        <f>IF(_xlfn.XLOOKUP(Dico2[[#This Row],[Nom du champ]],[1]!CRAnnu[Donnée],[1]!CRAnnu[Donnée],"",0,1)="","","X")</f>
        <v>#REF!</v>
      </c>
    </row>
    <row r="18" spans="1:27">
      <c r="A18" s="211" t="s">
        <v>693</v>
      </c>
      <c r="B18" s="210" t="s">
        <v>300</v>
      </c>
      <c r="D18" s="218" t="e">
        <f>IF(_xlfn.XLOOKUP(Dico2[[#This Row],[Nom du champ]],[1]!IPE[Donnée],[1]!IPE[Donnée],"",0,1)="","","X")</f>
        <v>#REF!</v>
      </c>
      <c r="E18" s="218" t="e">
        <f>IF(_xlfn.XLOOKUP(Dico2[[#This Row],[Nom du champ]],[1]!CmdPB[Donnée],[1]!CmdPB[Donnée],"",0,1)="","","X")</f>
        <v>#REF!</v>
      </c>
      <c r="F18" s="218" t="e">
        <f>IF(_xlfn.XLOOKUP(Dico2[[#This Row],[Nom du champ]],[1]!ARcmdPB[Donnée],[1]!ARcmdPB[Donnée],"",0,1)="","","X")</f>
        <v>#REF!</v>
      </c>
      <c r="G18" s="218" t="e">
        <f>IF(_xlfn.XLOOKUP(Dico2[[#This Row],[Nom du champ]],[1]!CRcmdPB[Donnée],[1]!CRcmdPB[Donnée],"",0,1)="","","X")</f>
        <v>#REF!</v>
      </c>
      <c r="H18" s="218" t="e">
        <f>IF(_xlfn.XLOOKUP(Dico2[[#This Row],[Nom du champ]],[1]!AnnulationPB[Donnée],[1]!AnnulationPB[Donnée],"",0,1)="","","X")</f>
        <v>#REF!</v>
      </c>
      <c r="I18" s="218" t="e">
        <f>IF(_xlfn.XLOOKUP(Dico2[[#This Row],[Nom du champ]],[1]!ARannulationPB[Donnée],[1]!ARannulationPB[Donnée],"",0,1)="","","X")</f>
        <v>#REF!</v>
      </c>
      <c r="J18" s="218" t="e">
        <f>IF(_xlfn.XLOOKUP(Dico2[[#This Row],[Nom du champ]],[1]!CmdExtU[Donnée],[1]!CmdExtU[Donnée],"",0,1)="","","X")</f>
        <v>#REF!</v>
      </c>
      <c r="K18" s="218" t="e">
        <f>IF(_xlfn.XLOOKUP(Dico2[[#This Row],[Nom du champ]],[1]!ARCmdExtU[Donnée],[1]!ARCmdExtU[Donnée],"",0,1)="","","X")</f>
        <v>#REF!</v>
      </c>
      <c r="L18" s="218" t="e">
        <f>IF(_xlfn.XLOOKUP(Dico2[[#This Row],[Nom du champ]],[1]!CRCmdExtU[Donnée],[1]!CRCmdExtU[Donnée],"",0,1)="","","X")</f>
        <v>#REF!</v>
      </c>
      <c r="M18" s="218" t="e">
        <f>IF(_xlfn.XLOOKUP(Dico2[[#This Row],[Nom du champ]],[1]!CRMad[Donnée],[1]!CRMad[Donnée],"",0,1)="","","X")</f>
        <v>#REF!</v>
      </c>
      <c r="N18" s="218" t="e">
        <f>IF(_xlfn.XLOOKUP(Dico2[[#This Row],[Nom du champ]],[1]!DeltaIPE[Donnée],[1]!DeltaIPE[Donnée],"",0,1)="","","X")</f>
        <v>#REF!</v>
      </c>
      <c r="O18" s="218" t="e">
        <f>IF(_xlfn.XLOOKUP(Dico2[[#This Row],[Nom du champ]],[1]!HistoIPE[Donnée],[1]!HistoIPE[Donnée],"",0,1)="","","X")</f>
        <v>#REF!</v>
      </c>
      <c r="P18" s="218" t="e">
        <f>IF(_xlfn.XLOOKUP(Dico2[[#This Row],[Nom du champ]],[1]!CPN[Donnée],[1]!CPN[Donnée],"",0,1)="","","X")</f>
        <v>#REF!</v>
      </c>
      <c r="Q18" s="218" t="e">
        <f>IF(_xlfn.XLOOKUP(Dico2[[#This Row],[Nom du champ]],[1]!DeltaCPN[Donnée],[1]!DeltaCPN[Donnée],"",0,1)="","","X")</f>
        <v>#REF!</v>
      </c>
      <c r="R18" s="218" t="e">
        <f>IF(_xlfn.XLOOKUP(Dico2[[#This Row],[Nom du champ]],[1]!HistoCPN[Donnée],[1]!HistoCPN[Donnée],"",0,1)="","","X")</f>
        <v>#REF!</v>
      </c>
      <c r="S18" s="218" t="e">
        <f>IF(_xlfn.XLOOKUP(Dico2[[#This Row],[Nom du champ]],[1]!CmdinfoPM[Donnée],[1]!CmdinfoPM[Donnée],"",0,1)="","","X")</f>
        <v>#REF!</v>
      </c>
      <c r="T18" s="218" t="e">
        <f>IF(_xlfn.XLOOKUP(Dico2[[#This Row],[Nom du champ]],[1]!ARCmdInfoPM[Donnée],[1]!ARCmdInfoPM[Donnée],"",0,1)="","","X")</f>
        <v>#REF!</v>
      </c>
      <c r="U18" s="218" t="e">
        <f>IF(_xlfn.XLOOKUP(Dico2[[#This Row],[Nom du champ]],[1]!ARMad[Donnée],[1]!ARMad[Donnée],"",0,1)="","","X")</f>
        <v>#REF!</v>
      </c>
      <c r="V18" s="218" t="e">
        <f>IF(_xlfn.XLOOKUP(Dico2[[#This Row],[Nom du champ]],[1]!NotifPrev[Donnée],[1]!NotifPrev[Donnée],"",0,1)="","","X")</f>
        <v>#REF!</v>
      </c>
      <c r="W18" s="218" t="e">
        <f>IF(_xlfn.XLOOKUP(Dico2[[#This Row],[Nom du champ]],[1]!CRInfoSyndic[Donnée],[1]!CRInfoSyndic[Donnée],"",0,1)="","","X")</f>
        <v>#REF!</v>
      </c>
      <c r="X18" s="218" t="e">
        <f>IF(_xlfn.XLOOKUP(Dico2[[#This Row],[Nom du champ]],[1]!Addu[Donnée],[1]!Addu[Donnée],"",0,1)="","","X")</f>
        <v>#REF!</v>
      </c>
      <c r="Y18" s="218" t="e">
        <f>IF(_xlfn.XLOOKUP(Dico2[[#This Row],[Nom du champ]],[1]!CRAddu[Donnée],[1]!CRAddu[Donnée],"",0,1)="","","X")</f>
        <v>#REF!</v>
      </c>
      <c r="Z18" s="218" t="e">
        <f>IF(_xlfn.XLOOKUP(Dico2[[#This Row],[Nom du champ]],[1]!CmdAnn[Donnée],[1]!CmdAnn[Donnée],"",0,1)="","","X")</f>
        <v>#REF!</v>
      </c>
      <c r="AA18" s="218" t="e">
        <f>IF(_xlfn.XLOOKUP(Dico2[[#This Row],[Nom du champ]],[1]!CRAnnu[Donnée],[1]!CRAnnu[Donnée],"",0,1)="","","X")</f>
        <v>#REF!</v>
      </c>
    </row>
    <row r="19" spans="1:27">
      <c r="A19" s="211" t="s">
        <v>746</v>
      </c>
      <c r="B19" s="210" t="s">
        <v>300</v>
      </c>
      <c r="D19" s="218" t="e">
        <f>IF(_xlfn.XLOOKUP(Dico2[[#This Row],[Nom du champ]],[1]!IPE[Donnée],[1]!IPE[Donnée],"",0,1)="","","X")</f>
        <v>#REF!</v>
      </c>
      <c r="E19" s="218" t="e">
        <f>IF(_xlfn.XLOOKUP(Dico2[[#This Row],[Nom du champ]],[1]!CmdPB[Donnée],[1]!CmdPB[Donnée],"",0,1)="","","X")</f>
        <v>#REF!</v>
      </c>
      <c r="F19" s="218" t="e">
        <f>IF(_xlfn.XLOOKUP(Dico2[[#This Row],[Nom du champ]],[1]!ARcmdPB[Donnée],[1]!ARcmdPB[Donnée],"",0,1)="","","X")</f>
        <v>#REF!</v>
      </c>
      <c r="G19" s="218" t="e">
        <f>IF(_xlfn.XLOOKUP(Dico2[[#This Row],[Nom du champ]],[1]!CRcmdPB[Donnée],[1]!CRcmdPB[Donnée],"",0,1)="","","X")</f>
        <v>#REF!</v>
      </c>
      <c r="H19" s="218" t="e">
        <f>IF(_xlfn.XLOOKUP(Dico2[[#This Row],[Nom du champ]],[1]!AnnulationPB[Donnée],[1]!AnnulationPB[Donnée],"",0,1)="","","X")</f>
        <v>#REF!</v>
      </c>
      <c r="I19" s="218" t="e">
        <f>IF(_xlfn.XLOOKUP(Dico2[[#This Row],[Nom du champ]],[1]!ARannulationPB[Donnée],[1]!ARannulationPB[Donnée],"",0,1)="","","X")</f>
        <v>#REF!</v>
      </c>
      <c r="J19" s="218" t="e">
        <f>IF(_xlfn.XLOOKUP(Dico2[[#This Row],[Nom du champ]],[1]!CmdExtU[Donnée],[1]!CmdExtU[Donnée],"",0,1)="","","X")</f>
        <v>#REF!</v>
      </c>
      <c r="K19" s="218" t="e">
        <f>IF(_xlfn.XLOOKUP(Dico2[[#This Row],[Nom du champ]],[1]!ARCmdExtU[Donnée],[1]!ARCmdExtU[Donnée],"",0,1)="","","X")</f>
        <v>#REF!</v>
      </c>
      <c r="L19" s="218" t="e">
        <f>IF(_xlfn.XLOOKUP(Dico2[[#This Row],[Nom du champ]],[1]!CRCmdExtU[Donnée],[1]!CRCmdExtU[Donnée],"",0,1)="","","X")</f>
        <v>#REF!</v>
      </c>
      <c r="M19" s="218" t="e">
        <f>IF(_xlfn.XLOOKUP(Dico2[[#This Row],[Nom du champ]],[1]!CRMad[Donnée],[1]!CRMad[Donnée],"",0,1)="","","X")</f>
        <v>#REF!</v>
      </c>
      <c r="N19" s="218" t="e">
        <f>IF(_xlfn.XLOOKUP(Dico2[[#This Row],[Nom du champ]],[1]!DeltaIPE[Donnée],[1]!DeltaIPE[Donnée],"",0,1)="","","X")</f>
        <v>#REF!</v>
      </c>
      <c r="O19" s="218" t="e">
        <f>IF(_xlfn.XLOOKUP(Dico2[[#This Row],[Nom du champ]],[1]!HistoIPE[Donnée],[1]!HistoIPE[Donnée],"",0,1)="","","X")</f>
        <v>#REF!</v>
      </c>
      <c r="P19" s="218" t="e">
        <f>IF(_xlfn.XLOOKUP(Dico2[[#This Row],[Nom du champ]],[1]!CPN[Donnée],[1]!CPN[Donnée],"",0,1)="","","X")</f>
        <v>#REF!</v>
      </c>
      <c r="Q19" s="218" t="e">
        <f>IF(_xlfn.XLOOKUP(Dico2[[#This Row],[Nom du champ]],[1]!DeltaCPN[Donnée],[1]!DeltaCPN[Donnée],"",0,1)="","","X")</f>
        <v>#REF!</v>
      </c>
      <c r="R19" s="218" t="e">
        <f>IF(_xlfn.XLOOKUP(Dico2[[#This Row],[Nom du champ]],[1]!HistoCPN[Donnée],[1]!HistoCPN[Donnée],"",0,1)="","","X")</f>
        <v>#REF!</v>
      </c>
      <c r="S19" s="218" t="e">
        <f>IF(_xlfn.XLOOKUP(Dico2[[#This Row],[Nom du champ]],[1]!CmdinfoPM[Donnée],[1]!CmdinfoPM[Donnée],"",0,1)="","","X")</f>
        <v>#REF!</v>
      </c>
      <c r="T19" s="218" t="e">
        <f>IF(_xlfn.XLOOKUP(Dico2[[#This Row],[Nom du champ]],[1]!ARCmdInfoPM[Donnée],[1]!ARCmdInfoPM[Donnée],"",0,1)="","","X")</f>
        <v>#REF!</v>
      </c>
      <c r="U19" s="218" t="e">
        <f>IF(_xlfn.XLOOKUP(Dico2[[#This Row],[Nom du champ]],[1]!ARMad[Donnée],[1]!ARMad[Donnée],"",0,1)="","","X")</f>
        <v>#REF!</v>
      </c>
      <c r="V19" s="218" t="e">
        <f>IF(_xlfn.XLOOKUP(Dico2[[#This Row],[Nom du champ]],[1]!NotifPrev[Donnée],[1]!NotifPrev[Donnée],"",0,1)="","","X")</f>
        <v>#REF!</v>
      </c>
      <c r="W19" s="218" t="e">
        <f>IF(_xlfn.XLOOKUP(Dico2[[#This Row],[Nom du champ]],[1]!CRInfoSyndic[Donnée],[1]!CRInfoSyndic[Donnée],"",0,1)="","","X")</f>
        <v>#REF!</v>
      </c>
      <c r="X19" s="218" t="e">
        <f>IF(_xlfn.XLOOKUP(Dico2[[#This Row],[Nom du champ]],[1]!Addu[Donnée],[1]!Addu[Donnée],"",0,1)="","","X")</f>
        <v>#REF!</v>
      </c>
      <c r="Y19" s="218" t="e">
        <f>IF(_xlfn.XLOOKUP(Dico2[[#This Row],[Nom du champ]],[1]!CRAddu[Donnée],[1]!CRAddu[Donnée],"",0,1)="","","X")</f>
        <v>#REF!</v>
      </c>
      <c r="Z19" s="218" t="e">
        <f>IF(_xlfn.XLOOKUP(Dico2[[#This Row],[Nom du champ]],[1]!CmdAnn[Donnée],[1]!CmdAnn[Donnée],"",0,1)="","","X")</f>
        <v>#REF!</v>
      </c>
      <c r="AA19" s="218" t="e">
        <f>IF(_xlfn.XLOOKUP(Dico2[[#This Row],[Nom du champ]],[1]!CRAnnu[Donnée],[1]!CRAnnu[Donnée],"",0,1)="","","X")</f>
        <v>#REF!</v>
      </c>
    </row>
    <row r="20" spans="1:27">
      <c r="A20" s="212" t="s">
        <v>267</v>
      </c>
      <c r="B20" s="211" t="s">
        <v>268</v>
      </c>
      <c r="D20" s="218" t="e">
        <f>IF(_xlfn.XLOOKUP(Dico2[[#This Row],[Nom du champ]],[1]!IPE[Donnée],[1]!IPE[Donnée],"",0,1)="","","X")</f>
        <v>#REF!</v>
      </c>
      <c r="E20" s="218" t="e">
        <f>IF(_xlfn.XLOOKUP(Dico2[[#This Row],[Nom du champ]],[1]!CmdPB[Donnée],[1]!CmdPB[Donnée],"",0,1)="","","X")</f>
        <v>#REF!</v>
      </c>
      <c r="F20" s="218" t="e">
        <f>IF(_xlfn.XLOOKUP(Dico2[[#This Row],[Nom du champ]],[1]!ARcmdPB[Donnée],[1]!ARcmdPB[Donnée],"",0,1)="","","X")</f>
        <v>#REF!</v>
      </c>
      <c r="G20" s="218" t="e">
        <f>IF(_xlfn.XLOOKUP(Dico2[[#This Row],[Nom du champ]],[1]!CRcmdPB[Donnée],[1]!CRcmdPB[Donnée],"",0,1)="","","X")</f>
        <v>#REF!</v>
      </c>
      <c r="H20" s="218" t="e">
        <f>IF(_xlfn.XLOOKUP(Dico2[[#This Row],[Nom du champ]],[1]!AnnulationPB[Donnée],[1]!AnnulationPB[Donnée],"",0,1)="","","X")</f>
        <v>#REF!</v>
      </c>
      <c r="I20" s="218" t="e">
        <f>IF(_xlfn.XLOOKUP(Dico2[[#This Row],[Nom du champ]],[1]!ARannulationPB[Donnée],[1]!ARannulationPB[Donnée],"",0,1)="","","X")</f>
        <v>#REF!</v>
      </c>
      <c r="J20" s="218" t="e">
        <f>IF(_xlfn.XLOOKUP(Dico2[[#This Row],[Nom du champ]],[1]!CmdExtU[Donnée],[1]!CmdExtU[Donnée],"",0,1)="","","X")</f>
        <v>#REF!</v>
      </c>
      <c r="K20" s="218" t="e">
        <f>IF(_xlfn.XLOOKUP(Dico2[[#This Row],[Nom du champ]],[1]!ARCmdExtU[Donnée],[1]!ARCmdExtU[Donnée],"",0,1)="","","X")</f>
        <v>#REF!</v>
      </c>
      <c r="L20" s="218" t="e">
        <f>IF(_xlfn.XLOOKUP(Dico2[[#This Row],[Nom du champ]],[1]!CRCmdExtU[Donnée],[1]!CRCmdExtU[Donnée],"",0,1)="","","X")</f>
        <v>#REF!</v>
      </c>
      <c r="M20" s="218" t="e">
        <f>IF(_xlfn.XLOOKUP(Dico2[[#This Row],[Nom du champ]],[1]!CRMad[Donnée],[1]!CRMad[Donnée],"",0,1)="","","X")</f>
        <v>#REF!</v>
      </c>
      <c r="N20" s="218" t="e">
        <f>IF(_xlfn.XLOOKUP(Dico2[[#This Row],[Nom du champ]],[1]!DeltaIPE[Donnée],[1]!DeltaIPE[Donnée],"",0,1)="","","X")</f>
        <v>#REF!</v>
      </c>
      <c r="O20" s="218" t="e">
        <f>IF(_xlfn.XLOOKUP(Dico2[[#This Row],[Nom du champ]],[1]!HistoIPE[Donnée],[1]!HistoIPE[Donnée],"",0,1)="","","X")</f>
        <v>#REF!</v>
      </c>
      <c r="P20" s="218" t="e">
        <f>IF(_xlfn.XLOOKUP(Dico2[[#This Row],[Nom du champ]],[1]!CPN[Donnée],[1]!CPN[Donnée],"",0,1)="","","X")</f>
        <v>#REF!</v>
      </c>
      <c r="Q20" s="218" t="e">
        <f>IF(_xlfn.XLOOKUP(Dico2[[#This Row],[Nom du champ]],[1]!DeltaCPN[Donnée],[1]!DeltaCPN[Donnée],"",0,1)="","","X")</f>
        <v>#REF!</v>
      </c>
      <c r="R20" s="218" t="e">
        <f>IF(_xlfn.XLOOKUP(Dico2[[#This Row],[Nom du champ]],[1]!HistoCPN[Donnée],[1]!HistoCPN[Donnée],"",0,1)="","","X")</f>
        <v>#REF!</v>
      </c>
      <c r="S20" s="218" t="e">
        <f>IF(_xlfn.XLOOKUP(Dico2[[#This Row],[Nom du champ]],[1]!CmdinfoPM[Donnée],[1]!CmdinfoPM[Donnée],"",0,1)="","","X")</f>
        <v>#REF!</v>
      </c>
      <c r="T20" s="218" t="e">
        <f>IF(_xlfn.XLOOKUP(Dico2[[#This Row],[Nom du champ]],[1]!ARCmdInfoPM[Donnée],[1]!ARCmdInfoPM[Donnée],"",0,1)="","","X")</f>
        <v>#REF!</v>
      </c>
      <c r="U20" s="218" t="e">
        <f>IF(_xlfn.XLOOKUP(Dico2[[#This Row],[Nom du champ]],[1]!ARMad[Donnée],[1]!ARMad[Donnée],"",0,1)="","","X")</f>
        <v>#REF!</v>
      </c>
      <c r="V20" s="218" t="e">
        <f>IF(_xlfn.XLOOKUP(Dico2[[#This Row],[Nom du champ]],[1]!NotifPrev[Donnée],[1]!NotifPrev[Donnée],"",0,1)="","","X")</f>
        <v>#REF!</v>
      </c>
      <c r="W20" s="218" t="e">
        <f>IF(_xlfn.XLOOKUP(Dico2[[#This Row],[Nom du champ]],[1]!CRInfoSyndic[Donnée],[1]!CRInfoSyndic[Donnée],"",0,1)="","","X")</f>
        <v>#REF!</v>
      </c>
      <c r="X20" s="218" t="e">
        <f>IF(_xlfn.XLOOKUP(Dico2[[#This Row],[Nom du champ]],[1]!Addu[Donnée],[1]!Addu[Donnée],"",0,1)="","","X")</f>
        <v>#REF!</v>
      </c>
      <c r="Y20" s="218" t="e">
        <f>IF(_xlfn.XLOOKUP(Dico2[[#This Row],[Nom du champ]],[1]!CRAddu[Donnée],[1]!CRAddu[Donnée],"",0,1)="","","X")</f>
        <v>#REF!</v>
      </c>
      <c r="Z20" s="218" t="e">
        <f>IF(_xlfn.XLOOKUP(Dico2[[#This Row],[Nom du champ]],[1]!CmdAnn[Donnée],[1]!CmdAnn[Donnée],"",0,1)="","","X")</f>
        <v>#REF!</v>
      </c>
      <c r="AA20" s="218" t="e">
        <f>IF(_xlfn.XLOOKUP(Dico2[[#This Row],[Nom du champ]],[1]!CRAnnu[Donnée],[1]!CRAnnu[Donnée],"",0,1)="","","X")</f>
        <v>#REF!</v>
      </c>
    </row>
    <row r="21" spans="1:27">
      <c r="A21" s="220" t="s">
        <v>167</v>
      </c>
      <c r="B21" s="211" t="s">
        <v>42</v>
      </c>
      <c r="D21" s="218" t="e">
        <f>IF(_xlfn.XLOOKUP(Dico2[[#This Row],[Nom du champ]],[1]!IPE[Donnée],[1]!IPE[Donnée],"",0,1)="","","X")</f>
        <v>#REF!</v>
      </c>
      <c r="E21" s="218" t="e">
        <f>IF(_xlfn.XLOOKUP(Dico2[[#This Row],[Nom du champ]],[1]!CmdPB[Donnée],[1]!CmdPB[Donnée],"",0,1)="","","X")</f>
        <v>#REF!</v>
      </c>
      <c r="F21" s="218" t="e">
        <f>IF(_xlfn.XLOOKUP(Dico2[[#This Row],[Nom du champ]],[1]!ARcmdPB[Donnée],[1]!ARcmdPB[Donnée],"",0,1)="","","X")</f>
        <v>#REF!</v>
      </c>
      <c r="G21" s="218" t="e">
        <f>IF(_xlfn.XLOOKUP(Dico2[[#This Row],[Nom du champ]],[1]!CRcmdPB[Donnée],[1]!CRcmdPB[Donnée],"",0,1)="","","X")</f>
        <v>#REF!</v>
      </c>
      <c r="H21" s="218" t="e">
        <f>IF(_xlfn.XLOOKUP(Dico2[[#This Row],[Nom du champ]],[1]!AnnulationPB[Donnée],[1]!AnnulationPB[Donnée],"",0,1)="","","X")</f>
        <v>#REF!</v>
      </c>
      <c r="I21" s="218" t="e">
        <f>IF(_xlfn.XLOOKUP(Dico2[[#This Row],[Nom du champ]],[1]!ARannulationPB[Donnée],[1]!ARannulationPB[Donnée],"",0,1)="","","X")</f>
        <v>#REF!</v>
      </c>
      <c r="J21" s="218" t="e">
        <f>IF(_xlfn.XLOOKUP(Dico2[[#This Row],[Nom du champ]],[1]!CmdExtU[Donnée],[1]!CmdExtU[Donnée],"",0,1)="","","X")</f>
        <v>#REF!</v>
      </c>
      <c r="K21" s="218" t="e">
        <f>IF(_xlfn.XLOOKUP(Dico2[[#This Row],[Nom du champ]],[1]!ARCmdExtU[Donnée],[1]!ARCmdExtU[Donnée],"",0,1)="","","X")</f>
        <v>#REF!</v>
      </c>
      <c r="L21" s="218" t="e">
        <f>IF(_xlfn.XLOOKUP(Dico2[[#This Row],[Nom du champ]],[1]!CRCmdExtU[Donnée],[1]!CRCmdExtU[Donnée],"",0,1)="","","X")</f>
        <v>#REF!</v>
      </c>
      <c r="M21" s="218" t="e">
        <f>IF(_xlfn.XLOOKUP(Dico2[[#This Row],[Nom du champ]],[1]!CRMad[Donnée],[1]!CRMad[Donnée],"",0,1)="","","X")</f>
        <v>#REF!</v>
      </c>
      <c r="N21" s="218" t="e">
        <f>IF(_xlfn.XLOOKUP(Dico2[[#This Row],[Nom du champ]],[1]!DeltaIPE[Donnée],[1]!DeltaIPE[Donnée],"",0,1)="","","X")</f>
        <v>#REF!</v>
      </c>
      <c r="O21" s="218" t="e">
        <f>IF(_xlfn.XLOOKUP(Dico2[[#This Row],[Nom du champ]],[1]!HistoIPE[Donnée],[1]!HistoIPE[Donnée],"",0,1)="","","X")</f>
        <v>#REF!</v>
      </c>
      <c r="P21" s="218" t="e">
        <f>IF(_xlfn.XLOOKUP(Dico2[[#This Row],[Nom du champ]],[1]!CPN[Donnée],[1]!CPN[Donnée],"",0,1)="","","X")</f>
        <v>#REF!</v>
      </c>
      <c r="Q21" s="218" t="e">
        <f>IF(_xlfn.XLOOKUP(Dico2[[#This Row],[Nom du champ]],[1]!DeltaCPN[Donnée],[1]!DeltaCPN[Donnée],"",0,1)="","","X")</f>
        <v>#REF!</v>
      </c>
      <c r="R21" s="218" t="e">
        <f>IF(_xlfn.XLOOKUP(Dico2[[#This Row],[Nom du champ]],[1]!HistoCPN[Donnée],[1]!HistoCPN[Donnée],"",0,1)="","","X")</f>
        <v>#REF!</v>
      </c>
      <c r="S21" s="218" t="e">
        <f>IF(_xlfn.XLOOKUP(Dico2[[#This Row],[Nom du champ]],[1]!CmdinfoPM[Donnée],[1]!CmdinfoPM[Donnée],"",0,1)="","","X")</f>
        <v>#REF!</v>
      </c>
      <c r="T21" s="218" t="e">
        <f>IF(_xlfn.XLOOKUP(Dico2[[#This Row],[Nom du champ]],[1]!ARCmdInfoPM[Donnée],[1]!ARCmdInfoPM[Donnée],"",0,1)="","","X")</f>
        <v>#REF!</v>
      </c>
      <c r="U21" s="218" t="e">
        <f>IF(_xlfn.XLOOKUP(Dico2[[#This Row],[Nom du champ]],[1]!ARMad[Donnée],[1]!ARMad[Donnée],"",0,1)="","","X")</f>
        <v>#REF!</v>
      </c>
      <c r="V21" s="218" t="e">
        <f>IF(_xlfn.XLOOKUP(Dico2[[#This Row],[Nom du champ]],[1]!NotifPrev[Donnée],[1]!NotifPrev[Donnée],"",0,1)="","","X")</f>
        <v>#REF!</v>
      </c>
      <c r="W21" s="218" t="e">
        <f>IF(_xlfn.XLOOKUP(Dico2[[#This Row],[Nom du champ]],[1]!CRInfoSyndic[Donnée],[1]!CRInfoSyndic[Donnée],"",0,1)="","","X")</f>
        <v>#REF!</v>
      </c>
      <c r="X21" s="218" t="e">
        <f>IF(_xlfn.XLOOKUP(Dico2[[#This Row],[Nom du champ]],[1]!Addu[Donnée],[1]!Addu[Donnée],"",0,1)="","","X")</f>
        <v>#REF!</v>
      </c>
      <c r="Y21" s="218" t="e">
        <f>IF(_xlfn.XLOOKUP(Dico2[[#This Row],[Nom du champ]],[1]!CRAddu[Donnée],[1]!CRAddu[Donnée],"",0,1)="","","X")</f>
        <v>#REF!</v>
      </c>
      <c r="Z21" s="218" t="e">
        <f>IF(_xlfn.XLOOKUP(Dico2[[#This Row],[Nom du champ]],[1]!CmdAnn[Donnée],[1]!CmdAnn[Donnée],"",0,1)="","","X")</f>
        <v>#REF!</v>
      </c>
      <c r="AA21" s="218" t="e">
        <f>IF(_xlfn.XLOOKUP(Dico2[[#This Row],[Nom du champ]],[1]!CRAnnu[Donnée],[1]!CRAnnu[Donnée],"",0,1)="","","X")</f>
        <v>#REF!</v>
      </c>
    </row>
    <row r="22" spans="1:27">
      <c r="A22" s="220" t="s">
        <v>166</v>
      </c>
      <c r="B22" s="211" t="s">
        <v>42</v>
      </c>
      <c r="D22" s="218" t="e">
        <f>IF(_xlfn.XLOOKUP(Dico2[[#This Row],[Nom du champ]],[1]!IPE[Donnée],[1]!IPE[Donnée],"",0,1)="","","X")</f>
        <v>#REF!</v>
      </c>
      <c r="E22" s="218" t="e">
        <f>IF(_xlfn.XLOOKUP(Dico2[[#This Row],[Nom du champ]],[1]!CmdPB[Donnée],[1]!CmdPB[Donnée],"",0,1)="","","X")</f>
        <v>#REF!</v>
      </c>
      <c r="F22" s="218" t="e">
        <f>IF(_xlfn.XLOOKUP(Dico2[[#This Row],[Nom du champ]],[1]!ARcmdPB[Donnée],[1]!ARcmdPB[Donnée],"",0,1)="","","X")</f>
        <v>#REF!</v>
      </c>
      <c r="G22" s="218" t="e">
        <f>IF(_xlfn.XLOOKUP(Dico2[[#This Row],[Nom du champ]],[1]!CRcmdPB[Donnée],[1]!CRcmdPB[Donnée],"",0,1)="","","X")</f>
        <v>#REF!</v>
      </c>
      <c r="H22" s="218" t="e">
        <f>IF(_xlfn.XLOOKUP(Dico2[[#This Row],[Nom du champ]],[1]!AnnulationPB[Donnée],[1]!AnnulationPB[Donnée],"",0,1)="","","X")</f>
        <v>#REF!</v>
      </c>
      <c r="I22" s="218" t="e">
        <f>IF(_xlfn.XLOOKUP(Dico2[[#This Row],[Nom du champ]],[1]!ARannulationPB[Donnée],[1]!ARannulationPB[Donnée],"",0,1)="","","X")</f>
        <v>#REF!</v>
      </c>
      <c r="J22" s="218" t="e">
        <f>IF(_xlfn.XLOOKUP(Dico2[[#This Row],[Nom du champ]],[1]!CmdExtU[Donnée],[1]!CmdExtU[Donnée],"",0,1)="","","X")</f>
        <v>#REF!</v>
      </c>
      <c r="K22" s="218" t="e">
        <f>IF(_xlfn.XLOOKUP(Dico2[[#This Row],[Nom du champ]],[1]!ARCmdExtU[Donnée],[1]!ARCmdExtU[Donnée],"",0,1)="","","X")</f>
        <v>#REF!</v>
      </c>
      <c r="L22" s="218" t="e">
        <f>IF(_xlfn.XLOOKUP(Dico2[[#This Row],[Nom du champ]],[1]!CRCmdExtU[Donnée],[1]!CRCmdExtU[Donnée],"",0,1)="","","X")</f>
        <v>#REF!</v>
      </c>
      <c r="M22" s="218" t="e">
        <f>IF(_xlfn.XLOOKUP(Dico2[[#This Row],[Nom du champ]],[1]!CRMad[Donnée],[1]!CRMad[Donnée],"",0,1)="","","X")</f>
        <v>#REF!</v>
      </c>
      <c r="N22" s="218" t="e">
        <f>IF(_xlfn.XLOOKUP(Dico2[[#This Row],[Nom du champ]],[1]!DeltaIPE[Donnée],[1]!DeltaIPE[Donnée],"",0,1)="","","X")</f>
        <v>#REF!</v>
      </c>
      <c r="O22" s="218" t="e">
        <f>IF(_xlfn.XLOOKUP(Dico2[[#This Row],[Nom du champ]],[1]!HistoIPE[Donnée],[1]!HistoIPE[Donnée],"",0,1)="","","X")</f>
        <v>#REF!</v>
      </c>
      <c r="P22" s="218" t="e">
        <f>IF(_xlfn.XLOOKUP(Dico2[[#This Row],[Nom du champ]],[1]!CPN[Donnée],[1]!CPN[Donnée],"",0,1)="","","X")</f>
        <v>#REF!</v>
      </c>
      <c r="Q22" s="218" t="e">
        <f>IF(_xlfn.XLOOKUP(Dico2[[#This Row],[Nom du champ]],[1]!DeltaCPN[Donnée],[1]!DeltaCPN[Donnée],"",0,1)="","","X")</f>
        <v>#REF!</v>
      </c>
      <c r="R22" s="218" t="e">
        <f>IF(_xlfn.XLOOKUP(Dico2[[#This Row],[Nom du champ]],[1]!HistoCPN[Donnée],[1]!HistoCPN[Donnée],"",0,1)="","","X")</f>
        <v>#REF!</v>
      </c>
      <c r="S22" s="218" t="e">
        <f>IF(_xlfn.XLOOKUP(Dico2[[#This Row],[Nom du champ]],[1]!CmdinfoPM[Donnée],[1]!CmdinfoPM[Donnée],"",0,1)="","","X")</f>
        <v>#REF!</v>
      </c>
      <c r="T22" s="218" t="e">
        <f>IF(_xlfn.XLOOKUP(Dico2[[#This Row],[Nom du champ]],[1]!ARCmdInfoPM[Donnée],[1]!ARCmdInfoPM[Donnée],"",0,1)="","","X")</f>
        <v>#REF!</v>
      </c>
      <c r="U22" s="218" t="e">
        <f>IF(_xlfn.XLOOKUP(Dico2[[#This Row],[Nom du champ]],[1]!ARMad[Donnée],[1]!ARMad[Donnée],"",0,1)="","","X")</f>
        <v>#REF!</v>
      </c>
      <c r="V22" s="218" t="e">
        <f>IF(_xlfn.XLOOKUP(Dico2[[#This Row],[Nom du champ]],[1]!NotifPrev[Donnée],[1]!NotifPrev[Donnée],"",0,1)="","","X")</f>
        <v>#REF!</v>
      </c>
      <c r="W22" s="218" t="e">
        <f>IF(_xlfn.XLOOKUP(Dico2[[#This Row],[Nom du champ]],[1]!CRInfoSyndic[Donnée],[1]!CRInfoSyndic[Donnée],"",0,1)="","","X")</f>
        <v>#REF!</v>
      </c>
      <c r="X22" s="218" t="e">
        <f>IF(_xlfn.XLOOKUP(Dico2[[#This Row],[Nom du champ]],[1]!Addu[Donnée],[1]!Addu[Donnée],"",0,1)="","","X")</f>
        <v>#REF!</v>
      </c>
      <c r="Y22" s="218" t="e">
        <f>IF(_xlfn.XLOOKUP(Dico2[[#This Row],[Nom du champ]],[1]!CRAddu[Donnée],[1]!CRAddu[Donnée],"",0,1)="","","X")</f>
        <v>#REF!</v>
      </c>
      <c r="Z22" s="218" t="e">
        <f>IF(_xlfn.XLOOKUP(Dico2[[#This Row],[Nom du champ]],[1]!CmdAnn[Donnée],[1]!CmdAnn[Donnée],"",0,1)="","","X")</f>
        <v>#REF!</v>
      </c>
      <c r="AA22" s="218" t="e">
        <f>IF(_xlfn.XLOOKUP(Dico2[[#This Row],[Nom du champ]],[1]!CRAnnu[Donnée],[1]!CRAnnu[Donnée],"",0,1)="","","X")</f>
        <v>#REF!</v>
      </c>
    </row>
    <row r="23" spans="1:27">
      <c r="A23" s="219" t="s">
        <v>33</v>
      </c>
      <c r="B23" s="221" t="s">
        <v>127</v>
      </c>
      <c r="D23" s="218" t="e">
        <f>IF(_xlfn.XLOOKUP(Dico2[[#This Row],[Nom du champ]],[1]!IPE[Donnée],[1]!IPE[Donnée],"",0,1)="","","X")</f>
        <v>#REF!</v>
      </c>
      <c r="E23" s="218" t="e">
        <f>IF(_xlfn.XLOOKUP(Dico2[[#This Row],[Nom du champ]],[1]!CmdPB[Donnée],[1]!CmdPB[Donnée],"",0,1)="","","X")</f>
        <v>#REF!</v>
      </c>
      <c r="F23" s="218" t="e">
        <f>IF(_xlfn.XLOOKUP(Dico2[[#This Row],[Nom du champ]],[1]!ARcmdPB[Donnée],[1]!ARcmdPB[Donnée],"",0,1)="","","X")</f>
        <v>#REF!</v>
      </c>
      <c r="G23" s="218" t="e">
        <f>IF(_xlfn.XLOOKUP(Dico2[[#This Row],[Nom du champ]],[1]!CRcmdPB[Donnée],[1]!CRcmdPB[Donnée],"",0,1)="","","X")</f>
        <v>#REF!</v>
      </c>
      <c r="H23" s="218" t="e">
        <f>IF(_xlfn.XLOOKUP(Dico2[[#This Row],[Nom du champ]],[1]!AnnulationPB[Donnée],[1]!AnnulationPB[Donnée],"",0,1)="","","X")</f>
        <v>#REF!</v>
      </c>
      <c r="I23" s="218" t="e">
        <f>IF(_xlfn.XLOOKUP(Dico2[[#This Row],[Nom du champ]],[1]!ARannulationPB[Donnée],[1]!ARannulationPB[Donnée],"",0,1)="","","X")</f>
        <v>#REF!</v>
      </c>
      <c r="J23" s="218" t="e">
        <f>IF(_xlfn.XLOOKUP(Dico2[[#This Row],[Nom du champ]],[1]!CmdExtU[Donnée],[1]!CmdExtU[Donnée],"",0,1)="","","X")</f>
        <v>#REF!</v>
      </c>
      <c r="K23" s="218" t="e">
        <f>IF(_xlfn.XLOOKUP(Dico2[[#This Row],[Nom du champ]],[1]!ARCmdExtU[Donnée],[1]!ARCmdExtU[Donnée],"",0,1)="","","X")</f>
        <v>#REF!</v>
      </c>
      <c r="L23" s="218" t="e">
        <f>IF(_xlfn.XLOOKUP(Dico2[[#This Row],[Nom du champ]],[1]!CRCmdExtU[Donnée],[1]!CRCmdExtU[Donnée],"",0,1)="","","X")</f>
        <v>#REF!</v>
      </c>
      <c r="M23" s="218" t="e">
        <f>IF(_xlfn.XLOOKUP(Dico2[[#This Row],[Nom du champ]],[1]!CRMad[Donnée],[1]!CRMad[Donnée],"",0,1)="","","X")</f>
        <v>#REF!</v>
      </c>
      <c r="N23" s="218" t="e">
        <f>IF(_xlfn.XLOOKUP(Dico2[[#This Row],[Nom du champ]],[1]!DeltaIPE[Donnée],[1]!DeltaIPE[Donnée],"",0,1)="","","X")</f>
        <v>#REF!</v>
      </c>
      <c r="O23" s="218" t="e">
        <f>IF(_xlfn.XLOOKUP(Dico2[[#This Row],[Nom du champ]],[1]!HistoIPE[Donnée],[1]!HistoIPE[Donnée],"",0,1)="","","X")</f>
        <v>#REF!</v>
      </c>
      <c r="P23" s="218" t="e">
        <f>IF(_xlfn.XLOOKUP(Dico2[[#This Row],[Nom du champ]],[1]!CPN[Donnée],[1]!CPN[Donnée],"",0,1)="","","X")</f>
        <v>#REF!</v>
      </c>
      <c r="Q23" s="218" t="e">
        <f>IF(_xlfn.XLOOKUP(Dico2[[#This Row],[Nom du champ]],[1]!DeltaCPN[Donnée],[1]!DeltaCPN[Donnée],"",0,1)="","","X")</f>
        <v>#REF!</v>
      </c>
      <c r="R23" s="218" t="e">
        <f>IF(_xlfn.XLOOKUP(Dico2[[#This Row],[Nom du champ]],[1]!HistoCPN[Donnée],[1]!HistoCPN[Donnée],"",0,1)="","","X")</f>
        <v>#REF!</v>
      </c>
      <c r="S23" s="218" t="e">
        <f>IF(_xlfn.XLOOKUP(Dico2[[#This Row],[Nom du champ]],[1]!CmdinfoPM[Donnée],[1]!CmdinfoPM[Donnée],"",0,1)="","","X")</f>
        <v>#REF!</v>
      </c>
      <c r="T23" s="218" t="e">
        <f>IF(_xlfn.XLOOKUP(Dico2[[#This Row],[Nom du champ]],[1]!ARCmdInfoPM[Donnée],[1]!ARCmdInfoPM[Donnée],"",0,1)="","","X")</f>
        <v>#REF!</v>
      </c>
      <c r="U23" s="218" t="e">
        <f>IF(_xlfn.XLOOKUP(Dico2[[#This Row],[Nom du champ]],[1]!ARMad[Donnée],[1]!ARMad[Donnée],"",0,1)="","","X")</f>
        <v>#REF!</v>
      </c>
      <c r="V23" s="218" t="e">
        <f>IF(_xlfn.XLOOKUP(Dico2[[#This Row],[Nom du champ]],[1]!NotifPrev[Donnée],[1]!NotifPrev[Donnée],"",0,1)="","","X")</f>
        <v>#REF!</v>
      </c>
      <c r="W23" s="218" t="e">
        <f>IF(_xlfn.XLOOKUP(Dico2[[#This Row],[Nom du champ]],[1]!CRInfoSyndic[Donnée],[1]!CRInfoSyndic[Donnée],"",0,1)="","","X")</f>
        <v>#REF!</v>
      </c>
      <c r="X23" s="218" t="e">
        <f>IF(_xlfn.XLOOKUP(Dico2[[#This Row],[Nom du champ]],[1]!Addu[Donnée],[1]!Addu[Donnée],"",0,1)="","","X")</f>
        <v>#REF!</v>
      </c>
      <c r="Y23" s="218" t="e">
        <f>IF(_xlfn.XLOOKUP(Dico2[[#This Row],[Nom du champ]],[1]!CRAddu[Donnée],[1]!CRAddu[Donnée],"",0,1)="","","X")</f>
        <v>#REF!</v>
      </c>
      <c r="Z23" s="218" t="e">
        <f>IF(_xlfn.XLOOKUP(Dico2[[#This Row],[Nom du champ]],[1]!CmdAnn[Donnée],[1]!CmdAnn[Donnée],"",0,1)="","","X")</f>
        <v>#REF!</v>
      </c>
      <c r="AA23" s="218" t="e">
        <f>IF(_xlfn.XLOOKUP(Dico2[[#This Row],[Nom du champ]],[1]!CRAnnu[Donnée],[1]!CRAnnu[Donnée],"",0,1)="","","X")</f>
        <v>#REF!</v>
      </c>
    </row>
    <row r="24" spans="1:27">
      <c r="A24" s="221" t="s">
        <v>155</v>
      </c>
      <c r="B24" s="221" t="s">
        <v>127</v>
      </c>
      <c r="D24" s="218" t="e">
        <f>IF(_xlfn.XLOOKUP(Dico2[[#This Row],[Nom du champ]],[1]!IPE[Donnée],[1]!IPE[Donnée],"",0,1)="","","X")</f>
        <v>#REF!</v>
      </c>
      <c r="E24" s="218" t="e">
        <f>IF(_xlfn.XLOOKUP(Dico2[[#This Row],[Nom du champ]],[1]!CmdPB[Donnée],[1]!CmdPB[Donnée],"",0,1)="","","X")</f>
        <v>#REF!</v>
      </c>
      <c r="F24" s="218" t="e">
        <f>IF(_xlfn.XLOOKUP(Dico2[[#This Row],[Nom du champ]],[1]!ARcmdPB[Donnée],[1]!ARcmdPB[Donnée],"",0,1)="","","X")</f>
        <v>#REF!</v>
      </c>
      <c r="G24" s="218" t="e">
        <f>IF(_xlfn.XLOOKUP(Dico2[[#This Row],[Nom du champ]],[1]!CRcmdPB[Donnée],[1]!CRcmdPB[Donnée],"",0,1)="","","X")</f>
        <v>#REF!</v>
      </c>
      <c r="H24" s="218" t="e">
        <f>IF(_xlfn.XLOOKUP(Dico2[[#This Row],[Nom du champ]],[1]!AnnulationPB[Donnée],[1]!AnnulationPB[Donnée],"",0,1)="","","X")</f>
        <v>#REF!</v>
      </c>
      <c r="I24" s="218" t="e">
        <f>IF(_xlfn.XLOOKUP(Dico2[[#This Row],[Nom du champ]],[1]!ARannulationPB[Donnée],[1]!ARannulationPB[Donnée],"",0,1)="","","X")</f>
        <v>#REF!</v>
      </c>
      <c r="J24" s="218" t="e">
        <f>IF(_xlfn.XLOOKUP(Dico2[[#This Row],[Nom du champ]],[1]!CmdExtU[Donnée],[1]!CmdExtU[Donnée],"",0,1)="","","X")</f>
        <v>#REF!</v>
      </c>
      <c r="K24" s="218" t="e">
        <f>IF(_xlfn.XLOOKUP(Dico2[[#This Row],[Nom du champ]],[1]!ARCmdExtU[Donnée],[1]!ARCmdExtU[Donnée],"",0,1)="","","X")</f>
        <v>#REF!</v>
      </c>
      <c r="L24" s="218" t="e">
        <f>IF(_xlfn.XLOOKUP(Dico2[[#This Row],[Nom du champ]],[1]!CRCmdExtU[Donnée],[1]!CRCmdExtU[Donnée],"",0,1)="","","X")</f>
        <v>#REF!</v>
      </c>
      <c r="M24" s="218" t="e">
        <f>IF(_xlfn.XLOOKUP(Dico2[[#This Row],[Nom du champ]],[1]!CRMad[Donnée],[1]!CRMad[Donnée],"",0,1)="","","X")</f>
        <v>#REF!</v>
      </c>
      <c r="N24" s="218" t="e">
        <f>IF(_xlfn.XLOOKUP(Dico2[[#This Row],[Nom du champ]],[1]!DeltaIPE[Donnée],[1]!DeltaIPE[Donnée],"",0,1)="","","X")</f>
        <v>#REF!</v>
      </c>
      <c r="O24" s="218" t="e">
        <f>IF(_xlfn.XLOOKUP(Dico2[[#This Row],[Nom du champ]],[1]!HistoIPE[Donnée],[1]!HistoIPE[Donnée],"",0,1)="","","X")</f>
        <v>#REF!</v>
      </c>
      <c r="P24" s="218" t="e">
        <f>IF(_xlfn.XLOOKUP(Dico2[[#This Row],[Nom du champ]],[1]!CPN[Donnée],[1]!CPN[Donnée],"",0,1)="","","X")</f>
        <v>#REF!</v>
      </c>
      <c r="Q24" s="218" t="e">
        <f>IF(_xlfn.XLOOKUP(Dico2[[#This Row],[Nom du champ]],[1]!DeltaCPN[Donnée],[1]!DeltaCPN[Donnée],"",0,1)="","","X")</f>
        <v>#REF!</v>
      </c>
      <c r="R24" s="218" t="e">
        <f>IF(_xlfn.XLOOKUP(Dico2[[#This Row],[Nom du champ]],[1]!HistoCPN[Donnée],[1]!HistoCPN[Donnée],"",0,1)="","","X")</f>
        <v>#REF!</v>
      </c>
      <c r="S24" s="218" t="e">
        <f>IF(_xlfn.XLOOKUP(Dico2[[#This Row],[Nom du champ]],[1]!CmdinfoPM[Donnée],[1]!CmdinfoPM[Donnée],"",0,1)="","","X")</f>
        <v>#REF!</v>
      </c>
      <c r="T24" s="218" t="e">
        <f>IF(_xlfn.XLOOKUP(Dico2[[#This Row],[Nom du champ]],[1]!ARCmdInfoPM[Donnée],[1]!ARCmdInfoPM[Donnée],"",0,1)="","","X")</f>
        <v>#REF!</v>
      </c>
      <c r="U24" s="218" t="e">
        <f>IF(_xlfn.XLOOKUP(Dico2[[#This Row],[Nom du champ]],[1]!ARMad[Donnée],[1]!ARMad[Donnée],"",0,1)="","","X")</f>
        <v>#REF!</v>
      </c>
      <c r="V24" s="218" t="e">
        <f>IF(_xlfn.XLOOKUP(Dico2[[#This Row],[Nom du champ]],[1]!NotifPrev[Donnée],[1]!NotifPrev[Donnée],"",0,1)="","","X")</f>
        <v>#REF!</v>
      </c>
      <c r="W24" s="218" t="e">
        <f>IF(_xlfn.XLOOKUP(Dico2[[#This Row],[Nom du champ]],[1]!CRInfoSyndic[Donnée],[1]!CRInfoSyndic[Donnée],"",0,1)="","","X")</f>
        <v>#REF!</v>
      </c>
      <c r="X24" s="218" t="e">
        <f>IF(_xlfn.XLOOKUP(Dico2[[#This Row],[Nom du champ]],[1]!Addu[Donnée],[1]!Addu[Donnée],"",0,1)="","","X")</f>
        <v>#REF!</v>
      </c>
      <c r="Y24" s="218" t="e">
        <f>IF(_xlfn.XLOOKUP(Dico2[[#This Row],[Nom du champ]],[1]!CRAddu[Donnée],[1]!CRAddu[Donnée],"",0,1)="","","X")</f>
        <v>#REF!</v>
      </c>
      <c r="Z24" s="218" t="e">
        <f>IF(_xlfn.XLOOKUP(Dico2[[#This Row],[Nom du champ]],[1]!CmdAnn[Donnée],[1]!CmdAnn[Donnée],"",0,1)="","","X")</f>
        <v>#REF!</v>
      </c>
      <c r="AA24" s="218" t="e">
        <f>IF(_xlfn.XLOOKUP(Dico2[[#This Row],[Nom du champ]],[1]!CRAnnu[Donnée],[1]!CRAnnu[Donnée],"",0,1)="","","X")</f>
        <v>#REF!</v>
      </c>
    </row>
    <row r="25" spans="1:27">
      <c r="A25" s="221" t="s">
        <v>185</v>
      </c>
      <c r="B25" s="221" t="s">
        <v>42</v>
      </c>
      <c r="D25" s="218" t="e">
        <f>IF(_xlfn.XLOOKUP(Dico2[[#This Row],[Nom du champ]],[1]!IPE[Donnée],[1]!IPE[Donnée],"",0,1)="","","X")</f>
        <v>#REF!</v>
      </c>
      <c r="E25" s="218" t="e">
        <f>IF(_xlfn.XLOOKUP(Dico2[[#This Row],[Nom du champ]],[1]!CmdPB[Donnée],[1]!CmdPB[Donnée],"",0,1)="","","X")</f>
        <v>#REF!</v>
      </c>
      <c r="F25" s="218" t="e">
        <f>IF(_xlfn.XLOOKUP(Dico2[[#This Row],[Nom du champ]],[1]!ARcmdPB[Donnée],[1]!ARcmdPB[Donnée],"",0,1)="","","X")</f>
        <v>#REF!</v>
      </c>
      <c r="G25" s="218" t="e">
        <f>IF(_xlfn.XLOOKUP(Dico2[[#This Row],[Nom du champ]],[1]!CRcmdPB[Donnée],[1]!CRcmdPB[Donnée],"",0,1)="","","X")</f>
        <v>#REF!</v>
      </c>
      <c r="H25" s="218" t="e">
        <f>IF(_xlfn.XLOOKUP(Dico2[[#This Row],[Nom du champ]],[1]!AnnulationPB[Donnée],[1]!AnnulationPB[Donnée],"",0,1)="","","X")</f>
        <v>#REF!</v>
      </c>
      <c r="I25" s="218" t="e">
        <f>IF(_xlfn.XLOOKUP(Dico2[[#This Row],[Nom du champ]],[1]!ARannulationPB[Donnée],[1]!ARannulationPB[Donnée],"",0,1)="","","X")</f>
        <v>#REF!</v>
      </c>
      <c r="J25" s="218" t="e">
        <f>IF(_xlfn.XLOOKUP(Dico2[[#This Row],[Nom du champ]],[1]!CmdExtU[Donnée],[1]!CmdExtU[Donnée],"",0,1)="","","X")</f>
        <v>#REF!</v>
      </c>
      <c r="K25" s="218" t="e">
        <f>IF(_xlfn.XLOOKUP(Dico2[[#This Row],[Nom du champ]],[1]!ARCmdExtU[Donnée],[1]!ARCmdExtU[Donnée],"",0,1)="","","X")</f>
        <v>#REF!</v>
      </c>
      <c r="L25" s="218" t="e">
        <f>IF(_xlfn.XLOOKUP(Dico2[[#This Row],[Nom du champ]],[1]!CRCmdExtU[Donnée],[1]!CRCmdExtU[Donnée],"",0,1)="","","X")</f>
        <v>#REF!</v>
      </c>
      <c r="M25" s="218" t="e">
        <f>IF(_xlfn.XLOOKUP(Dico2[[#This Row],[Nom du champ]],[1]!CRMad[Donnée],[1]!CRMad[Donnée],"",0,1)="","","X")</f>
        <v>#REF!</v>
      </c>
      <c r="N25" s="218" t="e">
        <f>IF(_xlfn.XLOOKUP(Dico2[[#This Row],[Nom du champ]],[1]!DeltaIPE[Donnée],[1]!DeltaIPE[Donnée],"",0,1)="","","X")</f>
        <v>#REF!</v>
      </c>
      <c r="O25" s="218" t="e">
        <f>IF(_xlfn.XLOOKUP(Dico2[[#This Row],[Nom du champ]],[1]!HistoIPE[Donnée],[1]!HistoIPE[Donnée],"",0,1)="","","X")</f>
        <v>#REF!</v>
      </c>
      <c r="P25" s="218" t="e">
        <f>IF(_xlfn.XLOOKUP(Dico2[[#This Row],[Nom du champ]],[1]!CPN[Donnée],[1]!CPN[Donnée],"",0,1)="","","X")</f>
        <v>#REF!</v>
      </c>
      <c r="Q25" s="218" t="e">
        <f>IF(_xlfn.XLOOKUP(Dico2[[#This Row],[Nom du champ]],[1]!DeltaCPN[Donnée],[1]!DeltaCPN[Donnée],"",0,1)="","","X")</f>
        <v>#REF!</v>
      </c>
      <c r="R25" s="218" t="e">
        <f>IF(_xlfn.XLOOKUP(Dico2[[#This Row],[Nom du champ]],[1]!HistoCPN[Donnée],[1]!HistoCPN[Donnée],"",0,1)="","","X")</f>
        <v>#REF!</v>
      </c>
      <c r="S25" s="218" t="e">
        <f>IF(_xlfn.XLOOKUP(Dico2[[#This Row],[Nom du champ]],[1]!CmdinfoPM[Donnée],[1]!CmdinfoPM[Donnée],"",0,1)="","","X")</f>
        <v>#REF!</v>
      </c>
      <c r="T25" s="218" t="e">
        <f>IF(_xlfn.XLOOKUP(Dico2[[#This Row],[Nom du champ]],[1]!ARCmdInfoPM[Donnée],[1]!ARCmdInfoPM[Donnée],"",0,1)="","","X")</f>
        <v>#REF!</v>
      </c>
      <c r="U25" s="218" t="e">
        <f>IF(_xlfn.XLOOKUP(Dico2[[#This Row],[Nom du champ]],[1]!ARMad[Donnée],[1]!ARMad[Donnée],"",0,1)="","","X")</f>
        <v>#REF!</v>
      </c>
      <c r="V25" s="218" t="e">
        <f>IF(_xlfn.XLOOKUP(Dico2[[#This Row],[Nom du champ]],[1]!NotifPrev[Donnée],[1]!NotifPrev[Donnée],"",0,1)="","","X")</f>
        <v>#REF!</v>
      </c>
      <c r="W25" s="218" t="e">
        <f>IF(_xlfn.XLOOKUP(Dico2[[#This Row],[Nom du champ]],[1]!CRInfoSyndic[Donnée],[1]!CRInfoSyndic[Donnée],"",0,1)="","","X")</f>
        <v>#REF!</v>
      </c>
      <c r="X25" s="218" t="e">
        <f>IF(_xlfn.XLOOKUP(Dico2[[#This Row],[Nom du champ]],[1]!Addu[Donnée],[1]!Addu[Donnée],"",0,1)="","","X")</f>
        <v>#REF!</v>
      </c>
      <c r="Y25" s="218" t="e">
        <f>IF(_xlfn.XLOOKUP(Dico2[[#This Row],[Nom du champ]],[1]!CRAddu[Donnée],[1]!CRAddu[Donnée],"",0,1)="","","X")</f>
        <v>#REF!</v>
      </c>
      <c r="Z25" s="218" t="e">
        <f>IF(_xlfn.XLOOKUP(Dico2[[#This Row],[Nom du champ]],[1]!CmdAnn[Donnée],[1]!CmdAnn[Donnée],"",0,1)="","","X")</f>
        <v>#REF!</v>
      </c>
      <c r="AA25" s="218" t="e">
        <f>IF(_xlfn.XLOOKUP(Dico2[[#This Row],[Nom du champ]],[1]!CRAnnu[Donnée],[1]!CRAnnu[Donnée],"",0,1)="","","X")</f>
        <v>#REF!</v>
      </c>
    </row>
    <row r="26" spans="1:27">
      <c r="A26" s="210" t="s">
        <v>384</v>
      </c>
      <c r="B26" s="210" t="s">
        <v>300</v>
      </c>
      <c r="D26" s="218" t="e">
        <f>IF(_xlfn.XLOOKUP(Dico2[[#This Row],[Nom du champ]],[1]!IPE[Donnée],[1]!IPE[Donnée],"",0,1)="","","X")</f>
        <v>#REF!</v>
      </c>
      <c r="E26" s="218" t="e">
        <f>IF(_xlfn.XLOOKUP(Dico2[[#This Row],[Nom du champ]],[1]!CmdPB[Donnée],[1]!CmdPB[Donnée],"",0,1)="","","X")</f>
        <v>#REF!</v>
      </c>
      <c r="F26" s="218" t="e">
        <f>IF(_xlfn.XLOOKUP(Dico2[[#This Row],[Nom du champ]],[1]!ARcmdPB[Donnée],[1]!ARcmdPB[Donnée],"",0,1)="","","X")</f>
        <v>#REF!</v>
      </c>
      <c r="G26" s="218" t="e">
        <f>IF(_xlfn.XLOOKUP(Dico2[[#This Row],[Nom du champ]],[1]!CRcmdPB[Donnée],[1]!CRcmdPB[Donnée],"",0,1)="","","X")</f>
        <v>#REF!</v>
      </c>
      <c r="H26" s="218" t="e">
        <f>IF(_xlfn.XLOOKUP(Dico2[[#This Row],[Nom du champ]],[1]!AnnulationPB[Donnée],[1]!AnnulationPB[Donnée],"",0,1)="","","X")</f>
        <v>#REF!</v>
      </c>
      <c r="I26" s="218" t="e">
        <f>IF(_xlfn.XLOOKUP(Dico2[[#This Row],[Nom du champ]],[1]!ARannulationPB[Donnée],[1]!ARannulationPB[Donnée],"",0,1)="","","X")</f>
        <v>#REF!</v>
      </c>
      <c r="J26" s="218" t="e">
        <f>IF(_xlfn.XLOOKUP(Dico2[[#This Row],[Nom du champ]],[1]!CmdExtU[Donnée],[1]!CmdExtU[Donnée],"",0,1)="","","X")</f>
        <v>#REF!</v>
      </c>
      <c r="K26" s="218" t="e">
        <f>IF(_xlfn.XLOOKUP(Dico2[[#This Row],[Nom du champ]],[1]!ARCmdExtU[Donnée],[1]!ARCmdExtU[Donnée],"",0,1)="","","X")</f>
        <v>#REF!</v>
      </c>
      <c r="L26" s="218" t="e">
        <f>IF(_xlfn.XLOOKUP(Dico2[[#This Row],[Nom du champ]],[1]!CRCmdExtU[Donnée],[1]!CRCmdExtU[Donnée],"",0,1)="","","X")</f>
        <v>#REF!</v>
      </c>
      <c r="M26" s="218" t="e">
        <f>IF(_xlfn.XLOOKUP(Dico2[[#This Row],[Nom du champ]],[1]!CRMad[Donnée],[1]!CRMad[Donnée],"",0,1)="","","X")</f>
        <v>#REF!</v>
      </c>
      <c r="N26" s="218" t="e">
        <f>IF(_xlfn.XLOOKUP(Dico2[[#This Row],[Nom du champ]],[1]!DeltaIPE[Donnée],[1]!DeltaIPE[Donnée],"",0,1)="","","X")</f>
        <v>#REF!</v>
      </c>
      <c r="O26" s="218" t="e">
        <f>IF(_xlfn.XLOOKUP(Dico2[[#This Row],[Nom du champ]],[1]!HistoIPE[Donnée],[1]!HistoIPE[Donnée],"",0,1)="","","X")</f>
        <v>#REF!</v>
      </c>
      <c r="P26" s="218" t="e">
        <f>IF(_xlfn.XLOOKUP(Dico2[[#This Row],[Nom du champ]],[1]!CPN[Donnée],[1]!CPN[Donnée],"",0,1)="","","X")</f>
        <v>#REF!</v>
      </c>
      <c r="Q26" s="218" t="e">
        <f>IF(_xlfn.XLOOKUP(Dico2[[#This Row],[Nom du champ]],[1]!DeltaCPN[Donnée],[1]!DeltaCPN[Donnée],"",0,1)="","","X")</f>
        <v>#REF!</v>
      </c>
      <c r="R26" s="218" t="e">
        <f>IF(_xlfn.XLOOKUP(Dico2[[#This Row],[Nom du champ]],[1]!HistoCPN[Donnée],[1]!HistoCPN[Donnée],"",0,1)="","","X")</f>
        <v>#REF!</v>
      </c>
      <c r="S26" s="218" t="e">
        <f>IF(_xlfn.XLOOKUP(Dico2[[#This Row],[Nom du champ]],[1]!CmdinfoPM[Donnée],[1]!CmdinfoPM[Donnée],"",0,1)="","","X")</f>
        <v>#REF!</v>
      </c>
      <c r="T26" s="218" t="e">
        <f>IF(_xlfn.XLOOKUP(Dico2[[#This Row],[Nom du champ]],[1]!ARCmdInfoPM[Donnée],[1]!ARCmdInfoPM[Donnée],"",0,1)="","","X")</f>
        <v>#REF!</v>
      </c>
      <c r="U26" s="218" t="e">
        <f>IF(_xlfn.XLOOKUP(Dico2[[#This Row],[Nom du champ]],[1]!ARMad[Donnée],[1]!ARMad[Donnée],"",0,1)="","","X")</f>
        <v>#REF!</v>
      </c>
      <c r="V26" s="218" t="e">
        <f>IF(_xlfn.XLOOKUP(Dico2[[#This Row],[Nom du champ]],[1]!NotifPrev[Donnée],[1]!NotifPrev[Donnée],"",0,1)="","","X")</f>
        <v>#REF!</v>
      </c>
      <c r="W26" s="218" t="e">
        <f>IF(_xlfn.XLOOKUP(Dico2[[#This Row],[Nom du champ]],[1]!CRInfoSyndic[Donnée],[1]!CRInfoSyndic[Donnée],"",0,1)="","","X")</f>
        <v>#REF!</v>
      </c>
      <c r="X26" s="218" t="e">
        <f>IF(_xlfn.XLOOKUP(Dico2[[#This Row],[Nom du champ]],[1]!Addu[Donnée],[1]!Addu[Donnée],"",0,1)="","","X")</f>
        <v>#REF!</v>
      </c>
      <c r="Y26" s="218" t="e">
        <f>IF(_xlfn.XLOOKUP(Dico2[[#This Row],[Nom du champ]],[1]!CRAddu[Donnée],[1]!CRAddu[Donnée],"",0,1)="","","X")</f>
        <v>#REF!</v>
      </c>
      <c r="Z26" s="218" t="e">
        <f>IF(_xlfn.XLOOKUP(Dico2[[#This Row],[Nom du champ]],[1]!CmdAnn[Donnée],[1]!CmdAnn[Donnée],"",0,1)="","","X")</f>
        <v>#REF!</v>
      </c>
      <c r="AA26" s="218" t="e">
        <f>IF(_xlfn.XLOOKUP(Dico2[[#This Row],[Nom du champ]],[1]!CRAnnu[Donnée],[1]!CRAnnu[Donnée],"",0,1)="","","X")</f>
        <v>#REF!</v>
      </c>
    </row>
    <row r="27" spans="1:27">
      <c r="A27" s="210" t="s">
        <v>383</v>
      </c>
      <c r="B27" s="210" t="s">
        <v>300</v>
      </c>
      <c r="D27" s="218" t="e">
        <f>IF(_xlfn.XLOOKUP(Dico2[[#This Row],[Nom du champ]],[1]!IPE[Donnée],[1]!IPE[Donnée],"",0,1)="","","X")</f>
        <v>#REF!</v>
      </c>
      <c r="E27" s="218" t="e">
        <f>IF(_xlfn.XLOOKUP(Dico2[[#This Row],[Nom du champ]],[1]!CmdPB[Donnée],[1]!CmdPB[Donnée],"",0,1)="","","X")</f>
        <v>#REF!</v>
      </c>
      <c r="F27" s="218" t="e">
        <f>IF(_xlfn.XLOOKUP(Dico2[[#This Row],[Nom du champ]],[1]!ARcmdPB[Donnée],[1]!ARcmdPB[Donnée],"",0,1)="","","X")</f>
        <v>#REF!</v>
      </c>
      <c r="G27" s="218" t="e">
        <f>IF(_xlfn.XLOOKUP(Dico2[[#This Row],[Nom du champ]],[1]!CRcmdPB[Donnée],[1]!CRcmdPB[Donnée],"",0,1)="","","X")</f>
        <v>#REF!</v>
      </c>
      <c r="H27" s="218" t="e">
        <f>IF(_xlfn.XLOOKUP(Dico2[[#This Row],[Nom du champ]],[1]!AnnulationPB[Donnée],[1]!AnnulationPB[Donnée],"",0,1)="","","X")</f>
        <v>#REF!</v>
      </c>
      <c r="I27" s="218" t="e">
        <f>IF(_xlfn.XLOOKUP(Dico2[[#This Row],[Nom du champ]],[1]!ARannulationPB[Donnée],[1]!ARannulationPB[Donnée],"",0,1)="","","X")</f>
        <v>#REF!</v>
      </c>
      <c r="J27" s="218" t="e">
        <f>IF(_xlfn.XLOOKUP(Dico2[[#This Row],[Nom du champ]],[1]!CmdExtU[Donnée],[1]!CmdExtU[Donnée],"",0,1)="","","X")</f>
        <v>#REF!</v>
      </c>
      <c r="K27" s="218" t="e">
        <f>IF(_xlfn.XLOOKUP(Dico2[[#This Row],[Nom du champ]],[1]!ARCmdExtU[Donnée],[1]!ARCmdExtU[Donnée],"",0,1)="","","X")</f>
        <v>#REF!</v>
      </c>
      <c r="L27" s="218" t="e">
        <f>IF(_xlfn.XLOOKUP(Dico2[[#This Row],[Nom du champ]],[1]!CRCmdExtU[Donnée],[1]!CRCmdExtU[Donnée],"",0,1)="","","X")</f>
        <v>#REF!</v>
      </c>
      <c r="M27" s="218" t="e">
        <f>IF(_xlfn.XLOOKUP(Dico2[[#This Row],[Nom du champ]],[1]!CRMad[Donnée],[1]!CRMad[Donnée],"",0,1)="","","X")</f>
        <v>#REF!</v>
      </c>
      <c r="N27" s="218" t="e">
        <f>IF(_xlfn.XLOOKUP(Dico2[[#This Row],[Nom du champ]],[1]!DeltaIPE[Donnée],[1]!DeltaIPE[Donnée],"",0,1)="","","X")</f>
        <v>#REF!</v>
      </c>
      <c r="O27" s="218" t="e">
        <f>IF(_xlfn.XLOOKUP(Dico2[[#This Row],[Nom du champ]],[1]!HistoIPE[Donnée],[1]!HistoIPE[Donnée],"",0,1)="","","X")</f>
        <v>#REF!</v>
      </c>
      <c r="P27" s="218" t="e">
        <f>IF(_xlfn.XLOOKUP(Dico2[[#This Row],[Nom du champ]],[1]!CPN[Donnée],[1]!CPN[Donnée],"",0,1)="","","X")</f>
        <v>#REF!</v>
      </c>
      <c r="Q27" s="218" t="e">
        <f>IF(_xlfn.XLOOKUP(Dico2[[#This Row],[Nom du champ]],[1]!DeltaCPN[Donnée],[1]!DeltaCPN[Donnée],"",0,1)="","","X")</f>
        <v>#REF!</v>
      </c>
      <c r="R27" s="218" t="e">
        <f>IF(_xlfn.XLOOKUP(Dico2[[#This Row],[Nom du champ]],[1]!HistoCPN[Donnée],[1]!HistoCPN[Donnée],"",0,1)="","","X")</f>
        <v>#REF!</v>
      </c>
      <c r="S27" s="218" t="e">
        <f>IF(_xlfn.XLOOKUP(Dico2[[#This Row],[Nom du champ]],[1]!CmdinfoPM[Donnée],[1]!CmdinfoPM[Donnée],"",0,1)="","","X")</f>
        <v>#REF!</v>
      </c>
      <c r="T27" s="218" t="e">
        <f>IF(_xlfn.XLOOKUP(Dico2[[#This Row],[Nom du champ]],[1]!ARCmdInfoPM[Donnée],[1]!ARCmdInfoPM[Donnée],"",0,1)="","","X")</f>
        <v>#REF!</v>
      </c>
      <c r="U27" s="218" t="e">
        <f>IF(_xlfn.XLOOKUP(Dico2[[#This Row],[Nom du champ]],[1]!ARMad[Donnée],[1]!ARMad[Donnée],"",0,1)="","","X")</f>
        <v>#REF!</v>
      </c>
      <c r="V27" s="218" t="e">
        <f>IF(_xlfn.XLOOKUP(Dico2[[#This Row],[Nom du champ]],[1]!NotifPrev[Donnée],[1]!NotifPrev[Donnée],"",0,1)="","","X")</f>
        <v>#REF!</v>
      </c>
      <c r="W27" s="218" t="e">
        <f>IF(_xlfn.XLOOKUP(Dico2[[#This Row],[Nom du champ]],[1]!CRInfoSyndic[Donnée],[1]!CRInfoSyndic[Donnée],"",0,1)="","","X")</f>
        <v>#REF!</v>
      </c>
      <c r="X27" s="218" t="e">
        <f>IF(_xlfn.XLOOKUP(Dico2[[#This Row],[Nom du champ]],[1]!Addu[Donnée],[1]!Addu[Donnée],"",0,1)="","","X")</f>
        <v>#REF!</v>
      </c>
      <c r="Y27" s="218" t="e">
        <f>IF(_xlfn.XLOOKUP(Dico2[[#This Row],[Nom du champ]],[1]!CRAddu[Donnée],[1]!CRAddu[Donnée],"",0,1)="","","X")</f>
        <v>#REF!</v>
      </c>
      <c r="Z27" s="218" t="e">
        <f>IF(_xlfn.XLOOKUP(Dico2[[#This Row],[Nom du champ]],[1]!CmdAnn[Donnée],[1]!CmdAnn[Donnée],"",0,1)="","","X")</f>
        <v>#REF!</v>
      </c>
      <c r="AA27" s="218" t="e">
        <f>IF(_xlfn.XLOOKUP(Dico2[[#This Row],[Nom du champ]],[1]!CRAnnu[Donnée],[1]!CRAnnu[Donnée],"",0,1)="","","X")</f>
        <v>#REF!</v>
      </c>
    </row>
    <row r="28" spans="1:27">
      <c r="A28" s="221" t="s">
        <v>165</v>
      </c>
      <c r="B28" s="221" t="s">
        <v>40</v>
      </c>
      <c r="D28" s="218" t="e">
        <f>IF(_xlfn.XLOOKUP(Dico2[[#This Row],[Nom du champ]],[1]!IPE[Donnée],[1]!IPE[Donnée],"",0,1)="","","X")</f>
        <v>#REF!</v>
      </c>
      <c r="E28" s="218" t="e">
        <f>IF(_xlfn.XLOOKUP(Dico2[[#This Row],[Nom du champ]],[1]!CmdPB[Donnée],[1]!CmdPB[Donnée],"",0,1)="","","X")</f>
        <v>#REF!</v>
      </c>
      <c r="F28" s="218" t="e">
        <f>IF(_xlfn.XLOOKUP(Dico2[[#This Row],[Nom du champ]],[1]!ARcmdPB[Donnée],[1]!ARcmdPB[Donnée],"",0,1)="","","X")</f>
        <v>#REF!</v>
      </c>
      <c r="G28" s="218" t="e">
        <f>IF(_xlfn.XLOOKUP(Dico2[[#This Row],[Nom du champ]],[1]!CRcmdPB[Donnée],[1]!CRcmdPB[Donnée],"",0,1)="","","X")</f>
        <v>#REF!</v>
      </c>
      <c r="H28" s="218" t="e">
        <f>IF(_xlfn.XLOOKUP(Dico2[[#This Row],[Nom du champ]],[1]!AnnulationPB[Donnée],[1]!AnnulationPB[Donnée],"",0,1)="","","X")</f>
        <v>#REF!</v>
      </c>
      <c r="I28" s="218" t="e">
        <f>IF(_xlfn.XLOOKUP(Dico2[[#This Row],[Nom du champ]],[1]!ARannulationPB[Donnée],[1]!ARannulationPB[Donnée],"",0,1)="","","X")</f>
        <v>#REF!</v>
      </c>
      <c r="J28" s="218" t="e">
        <f>IF(_xlfn.XLOOKUP(Dico2[[#This Row],[Nom du champ]],[1]!CmdExtU[Donnée],[1]!CmdExtU[Donnée],"",0,1)="","","X")</f>
        <v>#REF!</v>
      </c>
      <c r="K28" s="218" t="e">
        <f>IF(_xlfn.XLOOKUP(Dico2[[#This Row],[Nom du champ]],[1]!ARCmdExtU[Donnée],[1]!ARCmdExtU[Donnée],"",0,1)="","","X")</f>
        <v>#REF!</v>
      </c>
      <c r="L28" s="218" t="e">
        <f>IF(_xlfn.XLOOKUP(Dico2[[#This Row],[Nom du champ]],[1]!CRCmdExtU[Donnée],[1]!CRCmdExtU[Donnée],"",0,1)="","","X")</f>
        <v>#REF!</v>
      </c>
      <c r="M28" s="218" t="e">
        <f>IF(_xlfn.XLOOKUP(Dico2[[#This Row],[Nom du champ]],[1]!CRMad[Donnée],[1]!CRMad[Donnée],"",0,1)="","","X")</f>
        <v>#REF!</v>
      </c>
      <c r="N28" s="218" t="e">
        <f>IF(_xlfn.XLOOKUP(Dico2[[#This Row],[Nom du champ]],[1]!DeltaIPE[Donnée],[1]!DeltaIPE[Donnée],"",0,1)="","","X")</f>
        <v>#REF!</v>
      </c>
      <c r="O28" s="218" t="e">
        <f>IF(_xlfn.XLOOKUP(Dico2[[#This Row],[Nom du champ]],[1]!HistoIPE[Donnée],[1]!HistoIPE[Donnée],"",0,1)="","","X")</f>
        <v>#REF!</v>
      </c>
      <c r="P28" s="218" t="e">
        <f>IF(_xlfn.XLOOKUP(Dico2[[#This Row],[Nom du champ]],[1]!CPN[Donnée],[1]!CPN[Donnée],"",0,1)="","","X")</f>
        <v>#REF!</v>
      </c>
      <c r="Q28" s="218" t="e">
        <f>IF(_xlfn.XLOOKUP(Dico2[[#This Row],[Nom du champ]],[1]!DeltaCPN[Donnée],[1]!DeltaCPN[Donnée],"",0,1)="","","X")</f>
        <v>#REF!</v>
      </c>
      <c r="R28" s="218" t="e">
        <f>IF(_xlfn.XLOOKUP(Dico2[[#This Row],[Nom du champ]],[1]!HistoCPN[Donnée],[1]!HistoCPN[Donnée],"",0,1)="","","X")</f>
        <v>#REF!</v>
      </c>
      <c r="S28" s="218" t="e">
        <f>IF(_xlfn.XLOOKUP(Dico2[[#This Row],[Nom du champ]],[1]!CmdinfoPM[Donnée],[1]!CmdinfoPM[Donnée],"",0,1)="","","X")</f>
        <v>#REF!</v>
      </c>
      <c r="T28" s="218" t="e">
        <f>IF(_xlfn.XLOOKUP(Dico2[[#This Row],[Nom du champ]],[1]!ARCmdInfoPM[Donnée],[1]!ARCmdInfoPM[Donnée],"",0,1)="","","X")</f>
        <v>#REF!</v>
      </c>
      <c r="U28" s="218" t="e">
        <f>IF(_xlfn.XLOOKUP(Dico2[[#This Row],[Nom du champ]],[1]!ARMad[Donnée],[1]!ARMad[Donnée],"",0,1)="","","X")</f>
        <v>#REF!</v>
      </c>
      <c r="V28" s="218" t="e">
        <f>IF(_xlfn.XLOOKUP(Dico2[[#This Row],[Nom du champ]],[1]!NotifPrev[Donnée],[1]!NotifPrev[Donnée],"",0,1)="","","X")</f>
        <v>#REF!</v>
      </c>
      <c r="W28" s="218" t="e">
        <f>IF(_xlfn.XLOOKUP(Dico2[[#This Row],[Nom du champ]],[1]!CRInfoSyndic[Donnée],[1]!CRInfoSyndic[Donnée],"",0,1)="","","X")</f>
        <v>#REF!</v>
      </c>
      <c r="X28" s="218" t="e">
        <f>IF(_xlfn.XLOOKUP(Dico2[[#This Row],[Nom du champ]],[1]!Addu[Donnée],[1]!Addu[Donnée],"",0,1)="","","X")</f>
        <v>#REF!</v>
      </c>
      <c r="Y28" s="218" t="e">
        <f>IF(_xlfn.XLOOKUP(Dico2[[#This Row],[Nom du champ]],[1]!CRAddu[Donnée],[1]!CRAddu[Donnée],"",0,1)="","","X")</f>
        <v>#REF!</v>
      </c>
      <c r="Z28" s="218" t="e">
        <f>IF(_xlfn.XLOOKUP(Dico2[[#This Row],[Nom du champ]],[1]!CmdAnn[Donnée],[1]!CmdAnn[Donnée],"",0,1)="","","X")</f>
        <v>#REF!</v>
      </c>
      <c r="AA28" s="218" t="e">
        <f>IF(_xlfn.XLOOKUP(Dico2[[#This Row],[Nom du champ]],[1]!CRAnnu[Donnée],[1]!CRAnnu[Donnée],"",0,1)="","","X")</f>
        <v>#REF!</v>
      </c>
    </row>
    <row r="29" spans="1:27">
      <c r="A29" s="221" t="s">
        <v>182</v>
      </c>
      <c r="B29" s="221" t="s">
        <v>40</v>
      </c>
      <c r="D29" s="218" t="e">
        <f>IF(_xlfn.XLOOKUP(Dico2[[#This Row],[Nom du champ]],[1]!IPE[Donnée],[1]!IPE[Donnée],"",0,1)="","","X")</f>
        <v>#REF!</v>
      </c>
      <c r="E29" s="218" t="e">
        <f>IF(_xlfn.XLOOKUP(Dico2[[#This Row],[Nom du champ]],[1]!CmdPB[Donnée],[1]!CmdPB[Donnée],"",0,1)="","","X")</f>
        <v>#REF!</v>
      </c>
      <c r="F29" s="218" t="e">
        <f>IF(_xlfn.XLOOKUP(Dico2[[#This Row],[Nom du champ]],[1]!ARcmdPB[Donnée],[1]!ARcmdPB[Donnée],"",0,1)="","","X")</f>
        <v>#REF!</v>
      </c>
      <c r="G29" s="218" t="e">
        <f>IF(_xlfn.XLOOKUP(Dico2[[#This Row],[Nom du champ]],[1]!CRcmdPB[Donnée],[1]!CRcmdPB[Donnée],"",0,1)="","","X")</f>
        <v>#REF!</v>
      </c>
      <c r="H29" s="218" t="e">
        <f>IF(_xlfn.XLOOKUP(Dico2[[#This Row],[Nom du champ]],[1]!AnnulationPB[Donnée],[1]!AnnulationPB[Donnée],"",0,1)="","","X")</f>
        <v>#REF!</v>
      </c>
      <c r="I29" s="218" t="e">
        <f>IF(_xlfn.XLOOKUP(Dico2[[#This Row],[Nom du champ]],[1]!ARannulationPB[Donnée],[1]!ARannulationPB[Donnée],"",0,1)="","","X")</f>
        <v>#REF!</v>
      </c>
      <c r="J29" s="218" t="e">
        <f>IF(_xlfn.XLOOKUP(Dico2[[#This Row],[Nom du champ]],[1]!CmdExtU[Donnée],[1]!CmdExtU[Donnée],"",0,1)="","","X")</f>
        <v>#REF!</v>
      </c>
      <c r="K29" s="218" t="e">
        <f>IF(_xlfn.XLOOKUP(Dico2[[#This Row],[Nom du champ]],[1]!ARCmdExtU[Donnée],[1]!ARCmdExtU[Donnée],"",0,1)="","","X")</f>
        <v>#REF!</v>
      </c>
      <c r="L29" s="218" t="e">
        <f>IF(_xlfn.XLOOKUP(Dico2[[#This Row],[Nom du champ]],[1]!CRCmdExtU[Donnée],[1]!CRCmdExtU[Donnée],"",0,1)="","","X")</f>
        <v>#REF!</v>
      </c>
      <c r="M29" s="218" t="e">
        <f>IF(_xlfn.XLOOKUP(Dico2[[#This Row],[Nom du champ]],[1]!CRMad[Donnée],[1]!CRMad[Donnée],"",0,1)="","","X")</f>
        <v>#REF!</v>
      </c>
      <c r="N29" s="218" t="e">
        <f>IF(_xlfn.XLOOKUP(Dico2[[#This Row],[Nom du champ]],[1]!DeltaIPE[Donnée],[1]!DeltaIPE[Donnée],"",0,1)="","","X")</f>
        <v>#REF!</v>
      </c>
      <c r="O29" s="218" t="e">
        <f>IF(_xlfn.XLOOKUP(Dico2[[#This Row],[Nom du champ]],[1]!HistoIPE[Donnée],[1]!HistoIPE[Donnée],"",0,1)="","","X")</f>
        <v>#REF!</v>
      </c>
      <c r="P29" s="218" t="e">
        <f>IF(_xlfn.XLOOKUP(Dico2[[#This Row],[Nom du champ]],[1]!CPN[Donnée],[1]!CPN[Donnée],"",0,1)="","","X")</f>
        <v>#REF!</v>
      </c>
      <c r="Q29" s="218" t="e">
        <f>IF(_xlfn.XLOOKUP(Dico2[[#This Row],[Nom du champ]],[1]!DeltaCPN[Donnée],[1]!DeltaCPN[Donnée],"",0,1)="","","X")</f>
        <v>#REF!</v>
      </c>
      <c r="R29" s="218" t="e">
        <f>IF(_xlfn.XLOOKUP(Dico2[[#This Row],[Nom du champ]],[1]!HistoCPN[Donnée],[1]!HistoCPN[Donnée],"",0,1)="","","X")</f>
        <v>#REF!</v>
      </c>
      <c r="S29" s="218" t="e">
        <f>IF(_xlfn.XLOOKUP(Dico2[[#This Row],[Nom du champ]],[1]!CmdinfoPM[Donnée],[1]!CmdinfoPM[Donnée],"",0,1)="","","X")</f>
        <v>#REF!</v>
      </c>
      <c r="T29" s="218" t="e">
        <f>IF(_xlfn.XLOOKUP(Dico2[[#This Row],[Nom du champ]],[1]!ARCmdInfoPM[Donnée],[1]!ARCmdInfoPM[Donnée],"",0,1)="","","X")</f>
        <v>#REF!</v>
      </c>
      <c r="U29" s="218" t="e">
        <f>IF(_xlfn.XLOOKUP(Dico2[[#This Row],[Nom du champ]],[1]!ARMad[Donnée],[1]!ARMad[Donnée],"",0,1)="","","X")</f>
        <v>#REF!</v>
      </c>
      <c r="V29" s="218" t="e">
        <f>IF(_xlfn.XLOOKUP(Dico2[[#This Row],[Nom du champ]],[1]!NotifPrev[Donnée],[1]!NotifPrev[Donnée],"",0,1)="","","X")</f>
        <v>#REF!</v>
      </c>
      <c r="W29" s="218" t="e">
        <f>IF(_xlfn.XLOOKUP(Dico2[[#This Row],[Nom du champ]],[1]!CRInfoSyndic[Donnée],[1]!CRInfoSyndic[Donnée],"",0,1)="","","X")</f>
        <v>#REF!</v>
      </c>
      <c r="X29" s="218" t="e">
        <f>IF(_xlfn.XLOOKUP(Dico2[[#This Row],[Nom du champ]],[1]!Addu[Donnée],[1]!Addu[Donnée],"",0,1)="","","X")</f>
        <v>#REF!</v>
      </c>
      <c r="Y29" s="218" t="e">
        <f>IF(_xlfn.XLOOKUP(Dico2[[#This Row],[Nom du champ]],[1]!CRAddu[Donnée],[1]!CRAddu[Donnée],"",0,1)="","","X")</f>
        <v>#REF!</v>
      </c>
      <c r="Z29" s="218" t="e">
        <f>IF(_xlfn.XLOOKUP(Dico2[[#This Row],[Nom du champ]],[1]!CmdAnn[Donnée],[1]!CmdAnn[Donnée],"",0,1)="","","X")</f>
        <v>#REF!</v>
      </c>
      <c r="AA29" s="218" t="e">
        <f>IF(_xlfn.XLOOKUP(Dico2[[#This Row],[Nom du champ]],[1]!CRAnnu[Donnée],[1]!CRAnnu[Donnée],"",0,1)="","","X")</f>
        <v>#REF!</v>
      </c>
    </row>
    <row r="30" spans="1:27">
      <c r="A30" s="211" t="s">
        <v>532</v>
      </c>
      <c r="B30" s="211" t="s">
        <v>40</v>
      </c>
      <c r="D30" s="218" t="e">
        <f>IF(_xlfn.XLOOKUP(Dico2[[#This Row],[Nom du champ]],[1]!IPE[Donnée],[1]!IPE[Donnée],"",0,1)="","","X")</f>
        <v>#REF!</v>
      </c>
      <c r="E30" s="218" t="e">
        <f>IF(_xlfn.XLOOKUP(Dico2[[#This Row],[Nom du champ]],[1]!CmdPB[Donnée],[1]!CmdPB[Donnée],"",0,1)="","","X")</f>
        <v>#REF!</v>
      </c>
      <c r="F30" s="218" t="e">
        <f>IF(_xlfn.XLOOKUP(Dico2[[#This Row],[Nom du champ]],[1]!ARcmdPB[Donnée],[1]!ARcmdPB[Donnée],"",0,1)="","","X")</f>
        <v>#REF!</v>
      </c>
      <c r="G30" s="218" t="e">
        <f>IF(_xlfn.XLOOKUP(Dico2[[#This Row],[Nom du champ]],[1]!CRcmdPB[Donnée],[1]!CRcmdPB[Donnée],"",0,1)="","","X")</f>
        <v>#REF!</v>
      </c>
      <c r="H30" s="218" t="e">
        <f>IF(_xlfn.XLOOKUP(Dico2[[#This Row],[Nom du champ]],[1]!AnnulationPB[Donnée],[1]!AnnulationPB[Donnée],"",0,1)="","","X")</f>
        <v>#REF!</v>
      </c>
      <c r="I30" s="218" t="e">
        <f>IF(_xlfn.XLOOKUP(Dico2[[#This Row],[Nom du champ]],[1]!ARannulationPB[Donnée],[1]!ARannulationPB[Donnée],"",0,1)="","","X")</f>
        <v>#REF!</v>
      </c>
      <c r="J30" s="218" t="e">
        <f>IF(_xlfn.XLOOKUP(Dico2[[#This Row],[Nom du champ]],[1]!CmdExtU[Donnée],[1]!CmdExtU[Donnée],"",0,1)="","","X")</f>
        <v>#REF!</v>
      </c>
      <c r="K30" s="218" t="e">
        <f>IF(_xlfn.XLOOKUP(Dico2[[#This Row],[Nom du champ]],[1]!ARCmdExtU[Donnée],[1]!ARCmdExtU[Donnée],"",0,1)="","","X")</f>
        <v>#REF!</v>
      </c>
      <c r="L30" s="218" t="e">
        <f>IF(_xlfn.XLOOKUP(Dico2[[#This Row],[Nom du champ]],[1]!CRCmdExtU[Donnée],[1]!CRCmdExtU[Donnée],"",0,1)="","","X")</f>
        <v>#REF!</v>
      </c>
      <c r="M30" s="218" t="e">
        <f>IF(_xlfn.XLOOKUP(Dico2[[#This Row],[Nom du champ]],[1]!CRMad[Donnée],[1]!CRMad[Donnée],"",0,1)="","","X")</f>
        <v>#REF!</v>
      </c>
      <c r="N30" s="218" t="e">
        <f>IF(_xlfn.XLOOKUP(Dico2[[#This Row],[Nom du champ]],[1]!DeltaIPE[Donnée],[1]!DeltaIPE[Donnée],"",0,1)="","","X")</f>
        <v>#REF!</v>
      </c>
      <c r="O30" s="218" t="e">
        <f>IF(_xlfn.XLOOKUP(Dico2[[#This Row],[Nom du champ]],[1]!HistoIPE[Donnée],[1]!HistoIPE[Donnée],"",0,1)="","","X")</f>
        <v>#REF!</v>
      </c>
      <c r="P30" s="218" t="e">
        <f>IF(_xlfn.XLOOKUP(Dico2[[#This Row],[Nom du champ]],[1]!CPN[Donnée],[1]!CPN[Donnée],"",0,1)="","","X")</f>
        <v>#REF!</v>
      </c>
      <c r="Q30" s="218" t="e">
        <f>IF(_xlfn.XLOOKUP(Dico2[[#This Row],[Nom du champ]],[1]!DeltaCPN[Donnée],[1]!DeltaCPN[Donnée],"",0,1)="","","X")</f>
        <v>#REF!</v>
      </c>
      <c r="R30" s="218" t="e">
        <f>IF(_xlfn.XLOOKUP(Dico2[[#This Row],[Nom du champ]],[1]!HistoCPN[Donnée],[1]!HistoCPN[Donnée],"",0,1)="","","X")</f>
        <v>#REF!</v>
      </c>
      <c r="S30" s="218" t="e">
        <f>IF(_xlfn.XLOOKUP(Dico2[[#This Row],[Nom du champ]],[1]!CmdinfoPM[Donnée],[1]!CmdinfoPM[Donnée],"",0,1)="","","X")</f>
        <v>#REF!</v>
      </c>
      <c r="T30" s="218" t="e">
        <f>IF(_xlfn.XLOOKUP(Dico2[[#This Row],[Nom du champ]],[1]!ARCmdInfoPM[Donnée],[1]!ARCmdInfoPM[Donnée],"",0,1)="","","X")</f>
        <v>#REF!</v>
      </c>
      <c r="U30" s="218" t="e">
        <f>IF(_xlfn.XLOOKUP(Dico2[[#This Row],[Nom du champ]],[1]!ARMad[Donnée],[1]!ARMad[Donnée],"",0,1)="","","X")</f>
        <v>#REF!</v>
      </c>
      <c r="V30" s="218" t="e">
        <f>IF(_xlfn.XLOOKUP(Dico2[[#This Row],[Nom du champ]],[1]!NotifPrev[Donnée],[1]!NotifPrev[Donnée],"",0,1)="","","X")</f>
        <v>#REF!</v>
      </c>
      <c r="W30" s="218" t="e">
        <f>IF(_xlfn.XLOOKUP(Dico2[[#This Row],[Nom du champ]],[1]!CRInfoSyndic[Donnée],[1]!CRInfoSyndic[Donnée],"",0,1)="","","X")</f>
        <v>#REF!</v>
      </c>
      <c r="X30" s="218" t="e">
        <f>IF(_xlfn.XLOOKUP(Dico2[[#This Row],[Nom du champ]],[1]!Addu[Donnée],[1]!Addu[Donnée],"",0,1)="","","X")</f>
        <v>#REF!</v>
      </c>
      <c r="Y30" s="218" t="e">
        <f>IF(_xlfn.XLOOKUP(Dico2[[#This Row],[Nom du champ]],[1]!CRAddu[Donnée],[1]!CRAddu[Donnée],"",0,1)="","","X")</f>
        <v>#REF!</v>
      </c>
      <c r="Z30" s="218" t="e">
        <f>IF(_xlfn.XLOOKUP(Dico2[[#This Row],[Nom du champ]],[1]!CmdAnn[Donnée],[1]!CmdAnn[Donnée],"",0,1)="","","X")</f>
        <v>#REF!</v>
      </c>
      <c r="AA30" s="218" t="e">
        <f>IF(_xlfn.XLOOKUP(Dico2[[#This Row],[Nom du champ]],[1]!CRAnnu[Donnée],[1]!CRAnnu[Donnée],"",0,1)="","","X")</f>
        <v>#REF!</v>
      </c>
    </row>
    <row r="31" spans="1:27">
      <c r="A31" s="274" t="s">
        <v>768</v>
      </c>
      <c r="B31" s="275" t="s">
        <v>782</v>
      </c>
      <c r="D31" s="218" t="e">
        <f>IF(_xlfn.XLOOKUP(Dico2[[#This Row],[Nom du champ]],[1]!IPE[Donnée],[1]!IPE[Donnée],"",0,1)="","","X")</f>
        <v>#REF!</v>
      </c>
      <c r="E31" s="218" t="e">
        <f>IF(_xlfn.XLOOKUP(Dico2[[#This Row],[Nom du champ]],[1]!CmdPB[Donnée],[1]!CmdPB[Donnée],"",0,1)="","","X")</f>
        <v>#REF!</v>
      </c>
      <c r="F31" s="218" t="e">
        <f>IF(_xlfn.XLOOKUP(Dico2[[#This Row],[Nom du champ]],[1]!ARcmdPB[Donnée],[1]!ARcmdPB[Donnée],"",0,1)="","","X")</f>
        <v>#REF!</v>
      </c>
      <c r="G31" s="218" t="e">
        <f>IF(_xlfn.XLOOKUP(Dico2[[#This Row],[Nom du champ]],[1]!CRcmdPB[Donnée],[1]!CRcmdPB[Donnée],"",0,1)="","","X")</f>
        <v>#REF!</v>
      </c>
      <c r="H31" s="218" t="e">
        <f>IF(_xlfn.XLOOKUP(Dico2[[#This Row],[Nom du champ]],[1]!AnnulationPB[Donnée],[1]!AnnulationPB[Donnée],"",0,1)="","","X")</f>
        <v>#REF!</v>
      </c>
      <c r="I31" s="218" t="e">
        <f>IF(_xlfn.XLOOKUP(Dico2[[#This Row],[Nom du champ]],[1]!ARannulationPB[Donnée],[1]!ARannulationPB[Donnée],"",0,1)="","","X")</f>
        <v>#REF!</v>
      </c>
      <c r="J31" s="218" t="e">
        <f>IF(_xlfn.XLOOKUP(Dico2[[#This Row],[Nom du champ]],[1]!CmdExtU[Donnée],[1]!CmdExtU[Donnée],"",0,1)="","","X")</f>
        <v>#REF!</v>
      </c>
      <c r="K31" s="218" t="e">
        <f>IF(_xlfn.XLOOKUP(Dico2[[#This Row],[Nom du champ]],[1]!ARCmdExtU[Donnée],[1]!ARCmdExtU[Donnée],"",0,1)="","","X")</f>
        <v>#REF!</v>
      </c>
      <c r="L31" s="218" t="e">
        <f>IF(_xlfn.XLOOKUP(Dico2[[#This Row],[Nom du champ]],[1]!CRCmdExtU[Donnée],[1]!CRCmdExtU[Donnée],"",0,1)="","","X")</f>
        <v>#REF!</v>
      </c>
      <c r="M31" s="218" t="e">
        <f>IF(_xlfn.XLOOKUP(Dico2[[#This Row],[Nom du champ]],[1]!CRMad[Donnée],[1]!CRMad[Donnée],"",0,1)="","","X")</f>
        <v>#REF!</v>
      </c>
      <c r="N31" s="218" t="e">
        <f>IF(_xlfn.XLOOKUP(Dico2[[#This Row],[Nom du champ]],[1]!DeltaIPE[Donnée],[1]!DeltaIPE[Donnée],"",0,1)="","","X")</f>
        <v>#REF!</v>
      </c>
      <c r="O31" s="218" t="e">
        <f>IF(_xlfn.XLOOKUP(Dico2[[#This Row],[Nom du champ]],[1]!HistoIPE[Donnée],[1]!HistoIPE[Donnée],"",0,1)="","","X")</f>
        <v>#REF!</v>
      </c>
      <c r="P31" s="218" t="e">
        <f>IF(_xlfn.XLOOKUP(Dico2[[#This Row],[Nom du champ]],[1]!CPN[Donnée],[1]!CPN[Donnée],"",0,1)="","","X")</f>
        <v>#REF!</v>
      </c>
      <c r="Q31" s="218" t="e">
        <f>IF(_xlfn.XLOOKUP(Dico2[[#This Row],[Nom du champ]],[1]!DeltaCPN[Donnée],[1]!DeltaCPN[Donnée],"",0,1)="","","X")</f>
        <v>#REF!</v>
      </c>
      <c r="R31" s="218" t="e">
        <f>IF(_xlfn.XLOOKUP(Dico2[[#This Row],[Nom du champ]],[1]!HistoCPN[Donnée],[1]!HistoCPN[Donnée],"",0,1)="","","X")</f>
        <v>#REF!</v>
      </c>
      <c r="S31" s="218" t="e">
        <f>IF(_xlfn.XLOOKUP(Dico2[[#This Row],[Nom du champ]],[1]!CmdinfoPM[Donnée],[1]!CmdinfoPM[Donnée],"",0,1)="","","X")</f>
        <v>#REF!</v>
      </c>
      <c r="T31" s="218" t="e">
        <f>IF(_xlfn.XLOOKUP(Dico2[[#This Row],[Nom du champ]],[1]!ARCmdInfoPM[Donnée],[1]!ARCmdInfoPM[Donnée],"",0,1)="","","X")</f>
        <v>#REF!</v>
      </c>
      <c r="U31" s="218" t="e">
        <f>IF(_xlfn.XLOOKUP(Dico2[[#This Row],[Nom du champ]],[1]!ARMad[Donnée],[1]!ARMad[Donnée],"",0,1)="","","X")</f>
        <v>#REF!</v>
      </c>
      <c r="V31" s="218" t="e">
        <f>IF(_xlfn.XLOOKUP(Dico2[[#This Row],[Nom du champ]],[1]!NotifPrev[Donnée],[1]!NotifPrev[Donnée],"",0,1)="","","X")</f>
        <v>#REF!</v>
      </c>
      <c r="W31" s="218" t="e">
        <f>IF(_xlfn.XLOOKUP(Dico2[[#This Row],[Nom du champ]],[1]!CRInfoSyndic[Donnée],[1]!CRInfoSyndic[Donnée],"",0,1)="","","X")</f>
        <v>#REF!</v>
      </c>
      <c r="X31" s="218" t="e">
        <f>IF(_xlfn.XLOOKUP(Dico2[[#This Row],[Nom du champ]],[1]!Addu[Donnée],[1]!Addu[Donnée],"",0,1)="","","X")</f>
        <v>#REF!</v>
      </c>
      <c r="Y31" s="218" t="e">
        <f>IF(_xlfn.XLOOKUP(Dico2[[#This Row],[Nom du champ]],[1]!CRAddu[Donnée],[1]!CRAddu[Donnée],"",0,1)="","","X")</f>
        <v>#REF!</v>
      </c>
      <c r="Z31" s="218" t="e">
        <f>IF(_xlfn.XLOOKUP(Dico2[[#This Row],[Nom du champ]],[1]!CmdAnn[Donnée],[1]!CmdAnn[Donnée],"",0,1)="","","X")</f>
        <v>#REF!</v>
      </c>
      <c r="AA31" s="218" t="e">
        <f>IF(_xlfn.XLOOKUP(Dico2[[#This Row],[Nom du champ]],[1]!CRAnnu[Donnée],[1]!CRAnnu[Donnée],"",0,1)="","","X")</f>
        <v>#REF!</v>
      </c>
    </row>
    <row r="32" spans="1:27">
      <c r="A32" s="211" t="s">
        <v>343</v>
      </c>
      <c r="B32" s="223" t="s">
        <v>42</v>
      </c>
      <c r="D32" s="218" t="e">
        <f>IF(_xlfn.XLOOKUP(Dico2[[#This Row],[Nom du champ]],[1]!IPE[Donnée],[1]!IPE[Donnée],"",0,1)="","","X")</f>
        <v>#REF!</v>
      </c>
      <c r="E32" s="218" t="e">
        <f>IF(_xlfn.XLOOKUP(Dico2[[#This Row],[Nom du champ]],[1]!CmdPB[Donnée],[1]!CmdPB[Donnée],"",0,1)="","","X")</f>
        <v>#REF!</v>
      </c>
      <c r="F32" s="218" t="e">
        <f>IF(_xlfn.XLOOKUP(Dico2[[#This Row],[Nom du champ]],[1]!ARcmdPB[Donnée],[1]!ARcmdPB[Donnée],"",0,1)="","","X")</f>
        <v>#REF!</v>
      </c>
      <c r="G32" s="218" t="e">
        <f>IF(_xlfn.XLOOKUP(Dico2[[#This Row],[Nom du champ]],[1]!CRcmdPB[Donnée],[1]!CRcmdPB[Donnée],"",0,1)="","","X")</f>
        <v>#REF!</v>
      </c>
      <c r="H32" s="218" t="e">
        <f>IF(_xlfn.XLOOKUP(Dico2[[#This Row],[Nom du champ]],[1]!AnnulationPB[Donnée],[1]!AnnulationPB[Donnée],"",0,1)="","","X")</f>
        <v>#REF!</v>
      </c>
      <c r="I32" s="218" t="e">
        <f>IF(_xlfn.XLOOKUP(Dico2[[#This Row],[Nom du champ]],[1]!ARannulationPB[Donnée],[1]!ARannulationPB[Donnée],"",0,1)="","","X")</f>
        <v>#REF!</v>
      </c>
      <c r="J32" s="218" t="e">
        <f>IF(_xlfn.XLOOKUP(Dico2[[#This Row],[Nom du champ]],[1]!CmdExtU[Donnée],[1]!CmdExtU[Donnée],"",0,1)="","","X")</f>
        <v>#REF!</v>
      </c>
      <c r="K32" s="218" t="e">
        <f>IF(_xlfn.XLOOKUP(Dico2[[#This Row],[Nom du champ]],[1]!ARCmdExtU[Donnée],[1]!ARCmdExtU[Donnée],"",0,1)="","","X")</f>
        <v>#REF!</v>
      </c>
      <c r="L32" s="218" t="e">
        <f>IF(_xlfn.XLOOKUP(Dico2[[#This Row],[Nom du champ]],[1]!CRCmdExtU[Donnée],[1]!CRCmdExtU[Donnée],"",0,1)="","","X")</f>
        <v>#REF!</v>
      </c>
      <c r="M32" s="218" t="e">
        <f>IF(_xlfn.XLOOKUP(Dico2[[#This Row],[Nom du champ]],[1]!CRMad[Donnée],[1]!CRMad[Donnée],"",0,1)="","","X")</f>
        <v>#REF!</v>
      </c>
      <c r="N32" s="218" t="e">
        <f>IF(_xlfn.XLOOKUP(Dico2[[#This Row],[Nom du champ]],[1]!DeltaIPE[Donnée],[1]!DeltaIPE[Donnée],"",0,1)="","","X")</f>
        <v>#REF!</v>
      </c>
      <c r="O32" s="218" t="e">
        <f>IF(_xlfn.XLOOKUP(Dico2[[#This Row],[Nom du champ]],[1]!HistoIPE[Donnée],[1]!HistoIPE[Donnée],"",0,1)="","","X")</f>
        <v>#REF!</v>
      </c>
      <c r="P32" s="218" t="e">
        <f>IF(_xlfn.XLOOKUP(Dico2[[#This Row],[Nom du champ]],[1]!CPN[Donnée],[1]!CPN[Donnée],"",0,1)="","","X")</f>
        <v>#REF!</v>
      </c>
      <c r="Q32" s="218" t="e">
        <f>IF(_xlfn.XLOOKUP(Dico2[[#This Row],[Nom du champ]],[1]!DeltaCPN[Donnée],[1]!DeltaCPN[Donnée],"",0,1)="","","X")</f>
        <v>#REF!</v>
      </c>
      <c r="R32" s="218" t="e">
        <f>IF(_xlfn.XLOOKUP(Dico2[[#This Row],[Nom du champ]],[1]!HistoCPN[Donnée],[1]!HistoCPN[Donnée],"",0,1)="","","X")</f>
        <v>#REF!</v>
      </c>
      <c r="S32" s="218" t="e">
        <f>IF(_xlfn.XLOOKUP(Dico2[[#This Row],[Nom du champ]],[1]!CmdinfoPM[Donnée],[1]!CmdinfoPM[Donnée],"",0,1)="","","X")</f>
        <v>#REF!</v>
      </c>
      <c r="T32" s="218" t="e">
        <f>IF(_xlfn.XLOOKUP(Dico2[[#This Row],[Nom du champ]],[1]!ARCmdInfoPM[Donnée],[1]!ARCmdInfoPM[Donnée],"",0,1)="","","X")</f>
        <v>#REF!</v>
      </c>
      <c r="U32" s="218" t="e">
        <f>IF(_xlfn.XLOOKUP(Dico2[[#This Row],[Nom du champ]],[1]!ARMad[Donnée],[1]!ARMad[Donnée],"",0,1)="","","X")</f>
        <v>#REF!</v>
      </c>
      <c r="V32" s="218" t="e">
        <f>IF(_xlfn.XLOOKUP(Dico2[[#This Row],[Nom du champ]],[1]!NotifPrev[Donnée],[1]!NotifPrev[Donnée],"",0,1)="","","X")</f>
        <v>#REF!</v>
      </c>
      <c r="W32" s="218" t="e">
        <f>IF(_xlfn.XLOOKUP(Dico2[[#This Row],[Nom du champ]],[1]!CRInfoSyndic[Donnée],[1]!CRInfoSyndic[Donnée],"",0,1)="","","X")</f>
        <v>#REF!</v>
      </c>
      <c r="X32" s="218" t="e">
        <f>IF(_xlfn.XLOOKUP(Dico2[[#This Row],[Nom du champ]],[1]!Addu[Donnée],[1]!Addu[Donnée],"",0,1)="","","X")</f>
        <v>#REF!</v>
      </c>
      <c r="Y32" s="218" t="e">
        <f>IF(_xlfn.XLOOKUP(Dico2[[#This Row],[Nom du champ]],[1]!CRAddu[Donnée],[1]!CRAddu[Donnée],"",0,1)="","","X")</f>
        <v>#REF!</v>
      </c>
      <c r="Z32" s="218" t="e">
        <f>IF(_xlfn.XLOOKUP(Dico2[[#This Row],[Nom du champ]],[1]!CmdAnn[Donnée],[1]!CmdAnn[Donnée],"",0,1)="","","X")</f>
        <v>#REF!</v>
      </c>
      <c r="AA32" s="218" t="e">
        <f>IF(_xlfn.XLOOKUP(Dico2[[#This Row],[Nom du champ]],[1]!CRAnnu[Donnée],[1]!CRAnnu[Donnée],"",0,1)="","","X")</f>
        <v>#REF!</v>
      </c>
    </row>
    <row r="33" spans="1:27">
      <c r="A33" s="274" t="s">
        <v>770</v>
      </c>
      <c r="B33" s="275" t="s">
        <v>782</v>
      </c>
      <c r="D33" s="218" t="e">
        <f>IF(_xlfn.XLOOKUP(Dico2[[#This Row],[Nom du champ]],[1]!IPE[Donnée],[1]!IPE[Donnée],"",0,1)="","","X")</f>
        <v>#REF!</v>
      </c>
      <c r="E33" s="218" t="e">
        <f>IF(_xlfn.XLOOKUP(Dico2[[#This Row],[Nom du champ]],[1]!CmdPB[Donnée],[1]!CmdPB[Donnée],"",0,1)="","","X")</f>
        <v>#REF!</v>
      </c>
      <c r="F33" s="218" t="e">
        <f>IF(_xlfn.XLOOKUP(Dico2[[#This Row],[Nom du champ]],[1]!ARcmdPB[Donnée],[1]!ARcmdPB[Donnée],"",0,1)="","","X")</f>
        <v>#REF!</v>
      </c>
      <c r="G33" s="218" t="e">
        <f>IF(_xlfn.XLOOKUP(Dico2[[#This Row],[Nom du champ]],[1]!CRcmdPB[Donnée],[1]!CRcmdPB[Donnée],"",0,1)="","","X")</f>
        <v>#REF!</v>
      </c>
      <c r="H33" s="218" t="e">
        <f>IF(_xlfn.XLOOKUP(Dico2[[#This Row],[Nom du champ]],[1]!AnnulationPB[Donnée],[1]!AnnulationPB[Donnée],"",0,1)="","","X")</f>
        <v>#REF!</v>
      </c>
      <c r="I33" s="218" t="e">
        <f>IF(_xlfn.XLOOKUP(Dico2[[#This Row],[Nom du champ]],[1]!ARannulationPB[Donnée],[1]!ARannulationPB[Donnée],"",0,1)="","","X")</f>
        <v>#REF!</v>
      </c>
      <c r="J33" s="218" t="e">
        <f>IF(_xlfn.XLOOKUP(Dico2[[#This Row],[Nom du champ]],[1]!CmdExtU[Donnée],[1]!CmdExtU[Donnée],"",0,1)="","","X")</f>
        <v>#REF!</v>
      </c>
      <c r="K33" s="218" t="e">
        <f>IF(_xlfn.XLOOKUP(Dico2[[#This Row],[Nom du champ]],[1]!ARCmdExtU[Donnée],[1]!ARCmdExtU[Donnée],"",0,1)="","","X")</f>
        <v>#REF!</v>
      </c>
      <c r="L33" s="218" t="e">
        <f>IF(_xlfn.XLOOKUP(Dico2[[#This Row],[Nom du champ]],[1]!CRCmdExtU[Donnée],[1]!CRCmdExtU[Donnée],"",0,1)="","","X")</f>
        <v>#REF!</v>
      </c>
      <c r="M33" s="218" t="e">
        <f>IF(_xlfn.XLOOKUP(Dico2[[#This Row],[Nom du champ]],[1]!CRMad[Donnée],[1]!CRMad[Donnée],"",0,1)="","","X")</f>
        <v>#REF!</v>
      </c>
      <c r="N33" s="218" t="e">
        <f>IF(_xlfn.XLOOKUP(Dico2[[#This Row],[Nom du champ]],[1]!DeltaIPE[Donnée],[1]!DeltaIPE[Donnée],"",0,1)="","","X")</f>
        <v>#REF!</v>
      </c>
      <c r="O33" s="218" t="e">
        <f>IF(_xlfn.XLOOKUP(Dico2[[#This Row],[Nom du champ]],[1]!HistoIPE[Donnée],[1]!HistoIPE[Donnée],"",0,1)="","","X")</f>
        <v>#REF!</v>
      </c>
      <c r="P33" s="218" t="e">
        <f>IF(_xlfn.XLOOKUP(Dico2[[#This Row],[Nom du champ]],[1]!CPN[Donnée],[1]!CPN[Donnée],"",0,1)="","","X")</f>
        <v>#REF!</v>
      </c>
      <c r="Q33" s="218" t="e">
        <f>IF(_xlfn.XLOOKUP(Dico2[[#This Row],[Nom du champ]],[1]!DeltaCPN[Donnée],[1]!DeltaCPN[Donnée],"",0,1)="","","X")</f>
        <v>#REF!</v>
      </c>
      <c r="R33" s="218" t="e">
        <f>IF(_xlfn.XLOOKUP(Dico2[[#This Row],[Nom du champ]],[1]!HistoCPN[Donnée],[1]!HistoCPN[Donnée],"",0,1)="","","X")</f>
        <v>#REF!</v>
      </c>
      <c r="S33" s="218" t="e">
        <f>IF(_xlfn.XLOOKUP(Dico2[[#This Row],[Nom du champ]],[1]!CmdinfoPM[Donnée],[1]!CmdinfoPM[Donnée],"",0,1)="","","X")</f>
        <v>#REF!</v>
      </c>
      <c r="T33" s="218" t="e">
        <f>IF(_xlfn.XLOOKUP(Dico2[[#This Row],[Nom du champ]],[1]!ARCmdInfoPM[Donnée],[1]!ARCmdInfoPM[Donnée],"",0,1)="","","X")</f>
        <v>#REF!</v>
      </c>
      <c r="U33" s="218" t="e">
        <f>IF(_xlfn.XLOOKUP(Dico2[[#This Row],[Nom du champ]],[1]!ARMad[Donnée],[1]!ARMad[Donnée],"",0,1)="","","X")</f>
        <v>#REF!</v>
      </c>
      <c r="V33" s="218" t="e">
        <f>IF(_xlfn.XLOOKUP(Dico2[[#This Row],[Nom du champ]],[1]!NotifPrev[Donnée],[1]!NotifPrev[Donnée],"",0,1)="","","X")</f>
        <v>#REF!</v>
      </c>
      <c r="W33" s="218" t="e">
        <f>IF(_xlfn.XLOOKUP(Dico2[[#This Row],[Nom du champ]],[1]!CRInfoSyndic[Donnée],[1]!CRInfoSyndic[Donnée],"",0,1)="","","X")</f>
        <v>#REF!</v>
      </c>
      <c r="X33" s="218" t="e">
        <f>IF(_xlfn.XLOOKUP(Dico2[[#This Row],[Nom du champ]],[1]!Addu[Donnée],[1]!Addu[Donnée],"",0,1)="","","X")</f>
        <v>#REF!</v>
      </c>
      <c r="Y33" s="218" t="e">
        <f>IF(_xlfn.XLOOKUP(Dico2[[#This Row],[Nom du champ]],[1]!CRAddu[Donnée],[1]!CRAddu[Donnée],"",0,1)="","","X")</f>
        <v>#REF!</v>
      </c>
      <c r="Z33" s="218" t="e">
        <f>IF(_xlfn.XLOOKUP(Dico2[[#This Row],[Nom du champ]],[1]!CmdAnn[Donnée],[1]!CmdAnn[Donnée],"",0,1)="","","X")</f>
        <v>#REF!</v>
      </c>
      <c r="AA33" s="218" t="e">
        <f>IF(_xlfn.XLOOKUP(Dico2[[#This Row],[Nom du champ]],[1]!CRAnnu[Donnée],[1]!CRAnnu[Donnée],"",0,1)="","","X")</f>
        <v>#REF!</v>
      </c>
    </row>
    <row r="34" spans="1:27">
      <c r="A34" s="220" t="s">
        <v>192</v>
      </c>
      <c r="B34" s="211" t="s">
        <v>42</v>
      </c>
      <c r="D34" s="218" t="e">
        <f>IF(_xlfn.XLOOKUP(Dico2[[#This Row],[Nom du champ]],[1]!IPE[Donnée],[1]!IPE[Donnée],"",0,1)="","","X")</f>
        <v>#REF!</v>
      </c>
      <c r="E34" s="218" t="e">
        <f>IF(_xlfn.XLOOKUP(Dico2[[#This Row],[Nom du champ]],[1]!CmdPB[Donnée],[1]!CmdPB[Donnée],"",0,1)="","","X")</f>
        <v>#REF!</v>
      </c>
      <c r="F34" s="218" t="e">
        <f>IF(_xlfn.XLOOKUP(Dico2[[#This Row],[Nom du champ]],[1]!ARcmdPB[Donnée],[1]!ARcmdPB[Donnée],"",0,1)="","","X")</f>
        <v>#REF!</v>
      </c>
      <c r="G34" s="218" t="e">
        <f>IF(_xlfn.XLOOKUP(Dico2[[#This Row],[Nom du champ]],[1]!CRcmdPB[Donnée],[1]!CRcmdPB[Donnée],"",0,1)="","","X")</f>
        <v>#REF!</v>
      </c>
      <c r="H34" s="218" t="e">
        <f>IF(_xlfn.XLOOKUP(Dico2[[#This Row],[Nom du champ]],[1]!AnnulationPB[Donnée],[1]!AnnulationPB[Donnée],"",0,1)="","","X")</f>
        <v>#REF!</v>
      </c>
      <c r="I34" s="218" t="e">
        <f>IF(_xlfn.XLOOKUP(Dico2[[#This Row],[Nom du champ]],[1]!ARannulationPB[Donnée],[1]!ARannulationPB[Donnée],"",0,1)="","","X")</f>
        <v>#REF!</v>
      </c>
      <c r="J34" s="218" t="e">
        <f>IF(_xlfn.XLOOKUP(Dico2[[#This Row],[Nom du champ]],[1]!CmdExtU[Donnée],[1]!CmdExtU[Donnée],"",0,1)="","","X")</f>
        <v>#REF!</v>
      </c>
      <c r="K34" s="218" t="e">
        <f>IF(_xlfn.XLOOKUP(Dico2[[#This Row],[Nom du champ]],[1]!ARCmdExtU[Donnée],[1]!ARCmdExtU[Donnée],"",0,1)="","","X")</f>
        <v>#REF!</v>
      </c>
      <c r="L34" s="218" t="e">
        <f>IF(_xlfn.XLOOKUP(Dico2[[#This Row],[Nom du champ]],[1]!CRCmdExtU[Donnée],[1]!CRCmdExtU[Donnée],"",0,1)="","","X")</f>
        <v>#REF!</v>
      </c>
      <c r="M34" s="218" t="e">
        <f>IF(_xlfn.XLOOKUP(Dico2[[#This Row],[Nom du champ]],[1]!CRMad[Donnée],[1]!CRMad[Donnée],"",0,1)="","","X")</f>
        <v>#REF!</v>
      </c>
      <c r="N34" s="218" t="e">
        <f>IF(_xlfn.XLOOKUP(Dico2[[#This Row],[Nom du champ]],[1]!DeltaIPE[Donnée],[1]!DeltaIPE[Donnée],"",0,1)="","","X")</f>
        <v>#REF!</v>
      </c>
      <c r="O34" s="218" t="e">
        <f>IF(_xlfn.XLOOKUP(Dico2[[#This Row],[Nom du champ]],[1]!HistoIPE[Donnée],[1]!HistoIPE[Donnée],"",0,1)="","","X")</f>
        <v>#REF!</v>
      </c>
      <c r="P34" s="218" t="e">
        <f>IF(_xlfn.XLOOKUP(Dico2[[#This Row],[Nom du champ]],[1]!CPN[Donnée],[1]!CPN[Donnée],"",0,1)="","","X")</f>
        <v>#REF!</v>
      </c>
      <c r="Q34" s="218" t="e">
        <f>IF(_xlfn.XLOOKUP(Dico2[[#This Row],[Nom du champ]],[1]!DeltaCPN[Donnée],[1]!DeltaCPN[Donnée],"",0,1)="","","X")</f>
        <v>#REF!</v>
      </c>
      <c r="R34" s="218" t="e">
        <f>IF(_xlfn.XLOOKUP(Dico2[[#This Row],[Nom du champ]],[1]!HistoCPN[Donnée],[1]!HistoCPN[Donnée],"",0,1)="","","X")</f>
        <v>#REF!</v>
      </c>
      <c r="S34" s="218" t="e">
        <f>IF(_xlfn.XLOOKUP(Dico2[[#This Row],[Nom du champ]],[1]!CmdinfoPM[Donnée],[1]!CmdinfoPM[Donnée],"",0,1)="","","X")</f>
        <v>#REF!</v>
      </c>
      <c r="T34" s="218" t="e">
        <f>IF(_xlfn.XLOOKUP(Dico2[[#This Row],[Nom du champ]],[1]!ARCmdInfoPM[Donnée],[1]!ARCmdInfoPM[Donnée],"",0,1)="","","X")</f>
        <v>#REF!</v>
      </c>
      <c r="U34" s="218" t="e">
        <f>IF(_xlfn.XLOOKUP(Dico2[[#This Row],[Nom du champ]],[1]!ARMad[Donnée],[1]!ARMad[Donnée],"",0,1)="","","X")</f>
        <v>#REF!</v>
      </c>
      <c r="V34" s="218" t="e">
        <f>IF(_xlfn.XLOOKUP(Dico2[[#This Row],[Nom du champ]],[1]!NotifPrev[Donnée],[1]!NotifPrev[Donnée],"",0,1)="","","X")</f>
        <v>#REF!</v>
      </c>
      <c r="W34" s="218" t="e">
        <f>IF(_xlfn.XLOOKUP(Dico2[[#This Row],[Nom du champ]],[1]!CRInfoSyndic[Donnée],[1]!CRInfoSyndic[Donnée],"",0,1)="","","X")</f>
        <v>#REF!</v>
      </c>
      <c r="X34" s="218" t="e">
        <f>IF(_xlfn.XLOOKUP(Dico2[[#This Row],[Nom du champ]],[1]!Addu[Donnée],[1]!Addu[Donnée],"",0,1)="","","X")</f>
        <v>#REF!</v>
      </c>
      <c r="Y34" s="218" t="e">
        <f>IF(_xlfn.XLOOKUP(Dico2[[#This Row],[Nom du champ]],[1]!CRAddu[Donnée],[1]!CRAddu[Donnée],"",0,1)="","","X")</f>
        <v>#REF!</v>
      </c>
      <c r="Z34" s="218" t="e">
        <f>IF(_xlfn.XLOOKUP(Dico2[[#This Row],[Nom du champ]],[1]!CmdAnn[Donnée],[1]!CmdAnn[Donnée],"",0,1)="","","X")</f>
        <v>#REF!</v>
      </c>
      <c r="AA34" s="218" t="e">
        <f>IF(_xlfn.XLOOKUP(Dico2[[#This Row],[Nom du champ]],[1]!CRAnnu[Donnée],[1]!CRAnnu[Donnée],"",0,1)="","","X")</f>
        <v>#REF!</v>
      </c>
    </row>
    <row r="35" spans="1:27">
      <c r="A35" s="211" t="s">
        <v>635</v>
      </c>
      <c r="B35" s="210" t="s">
        <v>636</v>
      </c>
      <c r="D35" s="218" t="e">
        <f>IF(_xlfn.XLOOKUP(Dico2[[#This Row],[Nom du champ]],[1]!IPE[Donnée],[1]!IPE[Donnée],"",0,1)="","","X")</f>
        <v>#REF!</v>
      </c>
      <c r="E35" s="218" t="e">
        <f>IF(_xlfn.XLOOKUP(Dico2[[#This Row],[Nom du champ]],[1]!CmdPB[Donnée],[1]!CmdPB[Donnée],"",0,1)="","","X")</f>
        <v>#REF!</v>
      </c>
      <c r="F35" s="218" t="e">
        <f>IF(_xlfn.XLOOKUP(Dico2[[#This Row],[Nom du champ]],[1]!ARcmdPB[Donnée],[1]!ARcmdPB[Donnée],"",0,1)="","","X")</f>
        <v>#REF!</v>
      </c>
      <c r="G35" s="218" t="e">
        <f>IF(_xlfn.XLOOKUP(Dico2[[#This Row],[Nom du champ]],[1]!CRcmdPB[Donnée],[1]!CRcmdPB[Donnée],"",0,1)="","","X")</f>
        <v>#REF!</v>
      </c>
      <c r="H35" s="218" t="e">
        <f>IF(_xlfn.XLOOKUP(Dico2[[#This Row],[Nom du champ]],[1]!AnnulationPB[Donnée],[1]!AnnulationPB[Donnée],"",0,1)="","","X")</f>
        <v>#REF!</v>
      </c>
      <c r="I35" s="218" t="e">
        <f>IF(_xlfn.XLOOKUP(Dico2[[#This Row],[Nom du champ]],[1]!ARannulationPB[Donnée],[1]!ARannulationPB[Donnée],"",0,1)="","","X")</f>
        <v>#REF!</v>
      </c>
      <c r="J35" s="218" t="e">
        <f>IF(_xlfn.XLOOKUP(Dico2[[#This Row],[Nom du champ]],[1]!CmdExtU[Donnée],[1]!CmdExtU[Donnée],"",0,1)="","","X")</f>
        <v>#REF!</v>
      </c>
      <c r="K35" s="218" t="e">
        <f>IF(_xlfn.XLOOKUP(Dico2[[#This Row],[Nom du champ]],[1]!ARCmdExtU[Donnée],[1]!ARCmdExtU[Donnée],"",0,1)="","","X")</f>
        <v>#REF!</v>
      </c>
      <c r="L35" s="218" t="e">
        <f>IF(_xlfn.XLOOKUP(Dico2[[#This Row],[Nom du champ]],[1]!CRCmdExtU[Donnée],[1]!CRCmdExtU[Donnée],"",0,1)="","","X")</f>
        <v>#REF!</v>
      </c>
      <c r="M35" s="218" t="e">
        <f>IF(_xlfn.XLOOKUP(Dico2[[#This Row],[Nom du champ]],[1]!CRMad[Donnée],[1]!CRMad[Donnée],"",0,1)="","","X")</f>
        <v>#REF!</v>
      </c>
      <c r="N35" s="218" t="e">
        <f>IF(_xlfn.XLOOKUP(Dico2[[#This Row],[Nom du champ]],[1]!DeltaIPE[Donnée],[1]!DeltaIPE[Donnée],"",0,1)="","","X")</f>
        <v>#REF!</v>
      </c>
      <c r="O35" s="218" t="e">
        <f>IF(_xlfn.XLOOKUP(Dico2[[#This Row],[Nom du champ]],[1]!HistoIPE[Donnée],[1]!HistoIPE[Donnée],"",0,1)="","","X")</f>
        <v>#REF!</v>
      </c>
      <c r="P35" s="218" t="e">
        <f>IF(_xlfn.XLOOKUP(Dico2[[#This Row],[Nom du champ]],[1]!CPN[Donnée],[1]!CPN[Donnée],"",0,1)="","","X")</f>
        <v>#REF!</v>
      </c>
      <c r="Q35" s="218" t="e">
        <f>IF(_xlfn.XLOOKUP(Dico2[[#This Row],[Nom du champ]],[1]!DeltaCPN[Donnée],[1]!DeltaCPN[Donnée],"",0,1)="","","X")</f>
        <v>#REF!</v>
      </c>
      <c r="R35" s="218" t="e">
        <f>IF(_xlfn.XLOOKUP(Dico2[[#This Row],[Nom du champ]],[1]!HistoCPN[Donnée],[1]!HistoCPN[Donnée],"",0,1)="","","X")</f>
        <v>#REF!</v>
      </c>
      <c r="S35" s="218" t="e">
        <f>IF(_xlfn.XLOOKUP(Dico2[[#This Row],[Nom du champ]],[1]!CmdinfoPM[Donnée],[1]!CmdinfoPM[Donnée],"",0,1)="","","X")</f>
        <v>#REF!</v>
      </c>
      <c r="T35" s="218" t="e">
        <f>IF(_xlfn.XLOOKUP(Dico2[[#This Row],[Nom du champ]],[1]!ARCmdInfoPM[Donnée],[1]!ARCmdInfoPM[Donnée],"",0,1)="","","X")</f>
        <v>#REF!</v>
      </c>
      <c r="U35" s="218" t="e">
        <f>IF(_xlfn.XLOOKUP(Dico2[[#This Row],[Nom du champ]],[1]!ARMad[Donnée],[1]!ARMad[Donnée],"",0,1)="","","X")</f>
        <v>#REF!</v>
      </c>
      <c r="V35" s="218" t="e">
        <f>IF(_xlfn.XLOOKUP(Dico2[[#This Row],[Nom du champ]],[1]!NotifPrev[Donnée],[1]!NotifPrev[Donnée],"",0,1)="","","X")</f>
        <v>#REF!</v>
      </c>
      <c r="W35" s="218" t="e">
        <f>IF(_xlfn.XLOOKUP(Dico2[[#This Row],[Nom du champ]],[1]!CRInfoSyndic[Donnée],[1]!CRInfoSyndic[Donnée],"",0,1)="","","X")</f>
        <v>#REF!</v>
      </c>
      <c r="X35" s="218" t="e">
        <f>IF(_xlfn.XLOOKUP(Dico2[[#This Row],[Nom du champ]],[1]!Addu[Donnée],[1]!Addu[Donnée],"",0,1)="","","X")</f>
        <v>#REF!</v>
      </c>
      <c r="Y35" s="218" t="e">
        <f>IF(_xlfn.XLOOKUP(Dico2[[#This Row],[Nom du champ]],[1]!CRAddu[Donnée],[1]!CRAddu[Donnée],"",0,1)="","","X")</f>
        <v>#REF!</v>
      </c>
      <c r="Z35" s="218" t="e">
        <f>IF(_xlfn.XLOOKUP(Dico2[[#This Row],[Nom du champ]],[1]!CmdAnn[Donnée],[1]!CmdAnn[Donnée],"",0,1)="","","X")</f>
        <v>#REF!</v>
      </c>
      <c r="AA35" s="218" t="e">
        <f>IF(_xlfn.XLOOKUP(Dico2[[#This Row],[Nom du champ]],[1]!CRAnnu[Donnée],[1]!CRAnnu[Donnée],"",0,1)="","","X")</f>
        <v>#REF!</v>
      </c>
    </row>
    <row r="36" spans="1:27">
      <c r="A36" s="211" t="s">
        <v>419</v>
      </c>
      <c r="B36" s="221" t="s">
        <v>420</v>
      </c>
      <c r="D36" s="218" t="e">
        <f>IF(_xlfn.XLOOKUP(Dico2[[#This Row],[Nom du champ]],[1]!IPE[Donnée],[1]!IPE[Donnée],"",0,1)="","","X")</f>
        <v>#REF!</v>
      </c>
      <c r="E36" s="218" t="e">
        <f>IF(_xlfn.XLOOKUP(Dico2[[#This Row],[Nom du champ]],[1]!CmdPB[Donnée],[1]!CmdPB[Donnée],"",0,1)="","","X")</f>
        <v>#REF!</v>
      </c>
      <c r="F36" s="218" t="e">
        <f>IF(_xlfn.XLOOKUP(Dico2[[#This Row],[Nom du champ]],[1]!ARcmdPB[Donnée],[1]!ARcmdPB[Donnée],"",0,1)="","","X")</f>
        <v>#REF!</v>
      </c>
      <c r="G36" s="218" t="e">
        <f>IF(_xlfn.XLOOKUP(Dico2[[#This Row],[Nom du champ]],[1]!CRcmdPB[Donnée],[1]!CRcmdPB[Donnée],"",0,1)="","","X")</f>
        <v>#REF!</v>
      </c>
      <c r="H36" s="218" t="e">
        <f>IF(_xlfn.XLOOKUP(Dico2[[#This Row],[Nom du champ]],[1]!AnnulationPB[Donnée],[1]!AnnulationPB[Donnée],"",0,1)="","","X")</f>
        <v>#REF!</v>
      </c>
      <c r="I36" s="218" t="e">
        <f>IF(_xlfn.XLOOKUP(Dico2[[#This Row],[Nom du champ]],[1]!ARannulationPB[Donnée],[1]!ARannulationPB[Donnée],"",0,1)="","","X")</f>
        <v>#REF!</v>
      </c>
      <c r="J36" s="218" t="e">
        <f>IF(_xlfn.XLOOKUP(Dico2[[#This Row],[Nom du champ]],[1]!CmdExtU[Donnée],[1]!CmdExtU[Donnée],"",0,1)="","","X")</f>
        <v>#REF!</v>
      </c>
      <c r="K36" s="218" t="e">
        <f>IF(_xlfn.XLOOKUP(Dico2[[#This Row],[Nom du champ]],[1]!ARCmdExtU[Donnée],[1]!ARCmdExtU[Donnée],"",0,1)="","","X")</f>
        <v>#REF!</v>
      </c>
      <c r="L36" s="218" t="e">
        <f>IF(_xlfn.XLOOKUP(Dico2[[#This Row],[Nom du champ]],[1]!CRCmdExtU[Donnée],[1]!CRCmdExtU[Donnée],"",0,1)="","","X")</f>
        <v>#REF!</v>
      </c>
      <c r="M36" s="218" t="e">
        <f>IF(_xlfn.XLOOKUP(Dico2[[#This Row],[Nom du champ]],[1]!CRMad[Donnée],[1]!CRMad[Donnée],"",0,1)="","","X")</f>
        <v>#REF!</v>
      </c>
      <c r="N36" s="218" t="e">
        <f>IF(_xlfn.XLOOKUP(Dico2[[#This Row],[Nom du champ]],[1]!DeltaIPE[Donnée],[1]!DeltaIPE[Donnée],"",0,1)="","","X")</f>
        <v>#REF!</v>
      </c>
      <c r="O36" s="218" t="e">
        <f>IF(_xlfn.XLOOKUP(Dico2[[#This Row],[Nom du champ]],[1]!HistoIPE[Donnée],[1]!HistoIPE[Donnée],"",0,1)="","","X")</f>
        <v>#REF!</v>
      </c>
      <c r="P36" s="218" t="e">
        <f>IF(_xlfn.XLOOKUP(Dico2[[#This Row],[Nom du champ]],[1]!CPN[Donnée],[1]!CPN[Donnée],"",0,1)="","","X")</f>
        <v>#REF!</v>
      </c>
      <c r="Q36" s="218" t="e">
        <f>IF(_xlfn.XLOOKUP(Dico2[[#This Row],[Nom du champ]],[1]!DeltaCPN[Donnée],[1]!DeltaCPN[Donnée],"",0,1)="","","X")</f>
        <v>#REF!</v>
      </c>
      <c r="R36" s="218" t="e">
        <f>IF(_xlfn.XLOOKUP(Dico2[[#This Row],[Nom du champ]],[1]!HistoCPN[Donnée],[1]!HistoCPN[Donnée],"",0,1)="","","X")</f>
        <v>#REF!</v>
      </c>
      <c r="S36" s="218" t="e">
        <f>IF(_xlfn.XLOOKUP(Dico2[[#This Row],[Nom du champ]],[1]!CmdinfoPM[Donnée],[1]!CmdinfoPM[Donnée],"",0,1)="","","X")</f>
        <v>#REF!</v>
      </c>
      <c r="T36" s="218" t="e">
        <f>IF(_xlfn.XLOOKUP(Dico2[[#This Row],[Nom du champ]],[1]!ARCmdInfoPM[Donnée],[1]!ARCmdInfoPM[Donnée],"",0,1)="","","X")</f>
        <v>#REF!</v>
      </c>
      <c r="U36" s="218" t="e">
        <f>IF(_xlfn.XLOOKUP(Dico2[[#This Row],[Nom du champ]],[1]!ARMad[Donnée],[1]!ARMad[Donnée],"",0,1)="","","X")</f>
        <v>#REF!</v>
      </c>
      <c r="V36" s="218" t="e">
        <f>IF(_xlfn.XLOOKUP(Dico2[[#This Row],[Nom du champ]],[1]!NotifPrev[Donnée],[1]!NotifPrev[Donnée],"",0,1)="","","X")</f>
        <v>#REF!</v>
      </c>
      <c r="W36" s="218" t="e">
        <f>IF(_xlfn.XLOOKUP(Dico2[[#This Row],[Nom du champ]],[1]!CRInfoSyndic[Donnée],[1]!CRInfoSyndic[Donnée],"",0,1)="","","X")</f>
        <v>#REF!</v>
      </c>
      <c r="X36" s="218" t="e">
        <f>IF(_xlfn.XLOOKUP(Dico2[[#This Row],[Nom du champ]],[1]!Addu[Donnée],[1]!Addu[Donnée],"",0,1)="","","X")</f>
        <v>#REF!</v>
      </c>
      <c r="Y36" s="218" t="e">
        <f>IF(_xlfn.XLOOKUP(Dico2[[#This Row],[Nom du champ]],[1]!CRAddu[Donnée],[1]!CRAddu[Donnée],"",0,1)="","","X")</f>
        <v>#REF!</v>
      </c>
      <c r="Z36" s="218" t="e">
        <f>IF(_xlfn.XLOOKUP(Dico2[[#This Row],[Nom du champ]],[1]!CmdAnn[Donnée],[1]!CmdAnn[Donnée],"",0,1)="","","X")</f>
        <v>#REF!</v>
      </c>
      <c r="AA36" s="218" t="e">
        <f>IF(_xlfn.XLOOKUP(Dico2[[#This Row],[Nom du champ]],[1]!CRAnnu[Donnée],[1]!CRAnnu[Donnée],"",0,1)="","","X")</f>
        <v>#REF!</v>
      </c>
    </row>
    <row r="37" spans="1:27">
      <c r="A37" s="221" t="s">
        <v>156</v>
      </c>
      <c r="B37" s="221" t="s">
        <v>41</v>
      </c>
      <c r="D37" s="218" t="e">
        <f>IF(_xlfn.XLOOKUP(Dico2[[#This Row],[Nom du champ]],[1]!IPE[Donnée],[1]!IPE[Donnée],"",0,1)="","","X")</f>
        <v>#REF!</v>
      </c>
      <c r="E37" s="218" t="e">
        <f>IF(_xlfn.XLOOKUP(Dico2[[#This Row],[Nom du champ]],[1]!CmdPB[Donnée],[1]!CmdPB[Donnée],"",0,1)="","","X")</f>
        <v>#REF!</v>
      </c>
      <c r="F37" s="218" t="e">
        <f>IF(_xlfn.XLOOKUP(Dico2[[#This Row],[Nom du champ]],[1]!ARcmdPB[Donnée],[1]!ARcmdPB[Donnée],"",0,1)="","","X")</f>
        <v>#REF!</v>
      </c>
      <c r="G37" s="218" t="e">
        <f>IF(_xlfn.XLOOKUP(Dico2[[#This Row],[Nom du champ]],[1]!CRcmdPB[Donnée],[1]!CRcmdPB[Donnée],"",0,1)="","","X")</f>
        <v>#REF!</v>
      </c>
      <c r="H37" s="218" t="e">
        <f>IF(_xlfn.XLOOKUP(Dico2[[#This Row],[Nom du champ]],[1]!AnnulationPB[Donnée],[1]!AnnulationPB[Donnée],"",0,1)="","","X")</f>
        <v>#REF!</v>
      </c>
      <c r="I37" s="218" t="e">
        <f>IF(_xlfn.XLOOKUP(Dico2[[#This Row],[Nom du champ]],[1]!ARannulationPB[Donnée],[1]!ARannulationPB[Donnée],"",0,1)="","","X")</f>
        <v>#REF!</v>
      </c>
      <c r="J37" s="218" t="e">
        <f>IF(_xlfn.XLOOKUP(Dico2[[#This Row],[Nom du champ]],[1]!CmdExtU[Donnée],[1]!CmdExtU[Donnée],"",0,1)="","","X")</f>
        <v>#REF!</v>
      </c>
      <c r="K37" s="218" t="e">
        <f>IF(_xlfn.XLOOKUP(Dico2[[#This Row],[Nom du champ]],[1]!ARCmdExtU[Donnée],[1]!ARCmdExtU[Donnée],"",0,1)="","","X")</f>
        <v>#REF!</v>
      </c>
      <c r="L37" s="218" t="e">
        <f>IF(_xlfn.XLOOKUP(Dico2[[#This Row],[Nom du champ]],[1]!CRCmdExtU[Donnée],[1]!CRCmdExtU[Donnée],"",0,1)="","","X")</f>
        <v>#REF!</v>
      </c>
      <c r="M37" s="218" t="e">
        <f>IF(_xlfn.XLOOKUP(Dico2[[#This Row],[Nom du champ]],[1]!CRMad[Donnée],[1]!CRMad[Donnée],"",0,1)="","","X")</f>
        <v>#REF!</v>
      </c>
      <c r="N37" s="218" t="e">
        <f>IF(_xlfn.XLOOKUP(Dico2[[#This Row],[Nom du champ]],[1]!DeltaIPE[Donnée],[1]!DeltaIPE[Donnée],"",0,1)="","","X")</f>
        <v>#REF!</v>
      </c>
      <c r="O37" s="218" t="e">
        <f>IF(_xlfn.XLOOKUP(Dico2[[#This Row],[Nom du champ]],[1]!HistoIPE[Donnée],[1]!HistoIPE[Donnée],"",0,1)="","","X")</f>
        <v>#REF!</v>
      </c>
      <c r="P37" s="218" t="e">
        <f>IF(_xlfn.XLOOKUP(Dico2[[#This Row],[Nom du champ]],[1]!CPN[Donnée],[1]!CPN[Donnée],"",0,1)="","","X")</f>
        <v>#REF!</v>
      </c>
      <c r="Q37" s="218" t="e">
        <f>IF(_xlfn.XLOOKUP(Dico2[[#This Row],[Nom du champ]],[1]!DeltaCPN[Donnée],[1]!DeltaCPN[Donnée],"",0,1)="","","X")</f>
        <v>#REF!</v>
      </c>
      <c r="R37" s="218" t="e">
        <f>IF(_xlfn.XLOOKUP(Dico2[[#This Row],[Nom du champ]],[1]!HistoCPN[Donnée],[1]!HistoCPN[Donnée],"",0,1)="","","X")</f>
        <v>#REF!</v>
      </c>
      <c r="S37" s="218" t="e">
        <f>IF(_xlfn.XLOOKUP(Dico2[[#This Row],[Nom du champ]],[1]!CmdinfoPM[Donnée],[1]!CmdinfoPM[Donnée],"",0,1)="","","X")</f>
        <v>#REF!</v>
      </c>
      <c r="T37" s="218" t="e">
        <f>IF(_xlfn.XLOOKUP(Dico2[[#This Row],[Nom du champ]],[1]!ARCmdInfoPM[Donnée],[1]!ARCmdInfoPM[Donnée],"",0,1)="","","X")</f>
        <v>#REF!</v>
      </c>
      <c r="U37" s="218" t="e">
        <f>IF(_xlfn.XLOOKUP(Dico2[[#This Row],[Nom du champ]],[1]!ARMad[Donnée],[1]!ARMad[Donnée],"",0,1)="","","X")</f>
        <v>#REF!</v>
      </c>
      <c r="V37" s="218" t="e">
        <f>IF(_xlfn.XLOOKUP(Dico2[[#This Row],[Nom du champ]],[1]!NotifPrev[Donnée],[1]!NotifPrev[Donnée],"",0,1)="","","X")</f>
        <v>#REF!</v>
      </c>
      <c r="W37" s="218" t="e">
        <f>IF(_xlfn.XLOOKUP(Dico2[[#This Row],[Nom du champ]],[1]!CRInfoSyndic[Donnée],[1]!CRInfoSyndic[Donnée],"",0,1)="","","X")</f>
        <v>#REF!</v>
      </c>
      <c r="X37" s="218" t="e">
        <f>IF(_xlfn.XLOOKUP(Dico2[[#This Row],[Nom du champ]],[1]!Addu[Donnée],[1]!Addu[Donnée],"",0,1)="","","X")</f>
        <v>#REF!</v>
      </c>
      <c r="Y37" s="218" t="e">
        <f>IF(_xlfn.XLOOKUP(Dico2[[#This Row],[Nom du champ]],[1]!CRAddu[Donnée],[1]!CRAddu[Donnée],"",0,1)="","","X")</f>
        <v>#REF!</v>
      </c>
      <c r="Z37" s="218" t="e">
        <f>IF(_xlfn.XLOOKUP(Dico2[[#This Row],[Nom du champ]],[1]!CmdAnn[Donnée],[1]!CmdAnn[Donnée],"",0,1)="","","X")</f>
        <v>#REF!</v>
      </c>
      <c r="AA37" s="218" t="e">
        <f>IF(_xlfn.XLOOKUP(Dico2[[#This Row],[Nom du champ]],[1]!CRAnnu[Donnée],[1]!CRAnnu[Donnée],"",0,1)="","","X")</f>
        <v>#REF!</v>
      </c>
    </row>
    <row r="38" spans="1:27">
      <c r="A38" s="221" t="s">
        <v>154</v>
      </c>
      <c r="B38" s="221" t="s">
        <v>41</v>
      </c>
      <c r="D38" s="218" t="e">
        <f>IF(_xlfn.XLOOKUP(Dico2[[#This Row],[Nom du champ]],[1]!IPE[Donnée],[1]!IPE[Donnée],"",0,1)="","","X")</f>
        <v>#REF!</v>
      </c>
      <c r="E38" s="218" t="e">
        <f>IF(_xlfn.XLOOKUP(Dico2[[#This Row],[Nom du champ]],[1]!CmdPB[Donnée],[1]!CmdPB[Donnée],"",0,1)="","","X")</f>
        <v>#REF!</v>
      </c>
      <c r="F38" s="218" t="e">
        <f>IF(_xlfn.XLOOKUP(Dico2[[#This Row],[Nom du champ]],[1]!ARcmdPB[Donnée],[1]!ARcmdPB[Donnée],"",0,1)="","","X")</f>
        <v>#REF!</v>
      </c>
      <c r="G38" s="218" t="e">
        <f>IF(_xlfn.XLOOKUP(Dico2[[#This Row],[Nom du champ]],[1]!CRcmdPB[Donnée],[1]!CRcmdPB[Donnée],"",0,1)="","","X")</f>
        <v>#REF!</v>
      </c>
      <c r="H38" s="218" t="e">
        <f>IF(_xlfn.XLOOKUP(Dico2[[#This Row],[Nom du champ]],[1]!AnnulationPB[Donnée],[1]!AnnulationPB[Donnée],"",0,1)="","","X")</f>
        <v>#REF!</v>
      </c>
      <c r="I38" s="218" t="e">
        <f>IF(_xlfn.XLOOKUP(Dico2[[#This Row],[Nom du champ]],[1]!ARannulationPB[Donnée],[1]!ARannulationPB[Donnée],"",0,1)="","","X")</f>
        <v>#REF!</v>
      </c>
      <c r="J38" s="218" t="e">
        <f>IF(_xlfn.XLOOKUP(Dico2[[#This Row],[Nom du champ]],[1]!CmdExtU[Donnée],[1]!CmdExtU[Donnée],"",0,1)="","","X")</f>
        <v>#REF!</v>
      </c>
      <c r="K38" s="218" t="e">
        <f>IF(_xlfn.XLOOKUP(Dico2[[#This Row],[Nom du champ]],[1]!ARCmdExtU[Donnée],[1]!ARCmdExtU[Donnée],"",0,1)="","","X")</f>
        <v>#REF!</v>
      </c>
      <c r="L38" s="218" t="e">
        <f>IF(_xlfn.XLOOKUP(Dico2[[#This Row],[Nom du champ]],[1]!CRCmdExtU[Donnée],[1]!CRCmdExtU[Donnée],"",0,1)="","","X")</f>
        <v>#REF!</v>
      </c>
      <c r="M38" s="218" t="e">
        <f>IF(_xlfn.XLOOKUP(Dico2[[#This Row],[Nom du champ]],[1]!CRMad[Donnée],[1]!CRMad[Donnée],"",0,1)="","","X")</f>
        <v>#REF!</v>
      </c>
      <c r="N38" s="218" t="e">
        <f>IF(_xlfn.XLOOKUP(Dico2[[#This Row],[Nom du champ]],[1]!DeltaIPE[Donnée],[1]!DeltaIPE[Donnée],"",0,1)="","","X")</f>
        <v>#REF!</v>
      </c>
      <c r="O38" s="218" t="e">
        <f>IF(_xlfn.XLOOKUP(Dico2[[#This Row],[Nom du champ]],[1]!HistoIPE[Donnée],[1]!HistoIPE[Donnée],"",0,1)="","","X")</f>
        <v>#REF!</v>
      </c>
      <c r="P38" s="218" t="e">
        <f>IF(_xlfn.XLOOKUP(Dico2[[#This Row],[Nom du champ]],[1]!CPN[Donnée],[1]!CPN[Donnée],"",0,1)="","","X")</f>
        <v>#REF!</v>
      </c>
      <c r="Q38" s="218" t="e">
        <f>IF(_xlfn.XLOOKUP(Dico2[[#This Row],[Nom du champ]],[1]!DeltaCPN[Donnée],[1]!DeltaCPN[Donnée],"",0,1)="","","X")</f>
        <v>#REF!</v>
      </c>
      <c r="R38" s="218" t="e">
        <f>IF(_xlfn.XLOOKUP(Dico2[[#This Row],[Nom du champ]],[1]!HistoCPN[Donnée],[1]!HistoCPN[Donnée],"",0,1)="","","X")</f>
        <v>#REF!</v>
      </c>
      <c r="S38" s="218" t="e">
        <f>IF(_xlfn.XLOOKUP(Dico2[[#This Row],[Nom du champ]],[1]!CmdinfoPM[Donnée],[1]!CmdinfoPM[Donnée],"",0,1)="","","X")</f>
        <v>#REF!</v>
      </c>
      <c r="T38" s="218" t="e">
        <f>IF(_xlfn.XLOOKUP(Dico2[[#This Row],[Nom du champ]],[1]!ARCmdInfoPM[Donnée],[1]!ARCmdInfoPM[Donnée],"",0,1)="","","X")</f>
        <v>#REF!</v>
      </c>
      <c r="U38" s="218" t="e">
        <f>IF(_xlfn.XLOOKUP(Dico2[[#This Row],[Nom du champ]],[1]!ARMad[Donnée],[1]!ARMad[Donnée],"",0,1)="","","X")</f>
        <v>#REF!</v>
      </c>
      <c r="V38" s="218" t="e">
        <f>IF(_xlfn.XLOOKUP(Dico2[[#This Row],[Nom du champ]],[1]!NotifPrev[Donnée],[1]!NotifPrev[Donnée],"",0,1)="","","X")</f>
        <v>#REF!</v>
      </c>
      <c r="W38" s="218" t="e">
        <f>IF(_xlfn.XLOOKUP(Dico2[[#This Row],[Nom du champ]],[1]!CRInfoSyndic[Donnée],[1]!CRInfoSyndic[Donnée],"",0,1)="","","X")</f>
        <v>#REF!</v>
      </c>
      <c r="X38" s="218" t="e">
        <f>IF(_xlfn.XLOOKUP(Dico2[[#This Row],[Nom du champ]],[1]!Addu[Donnée],[1]!Addu[Donnée],"",0,1)="","","X")</f>
        <v>#REF!</v>
      </c>
      <c r="Y38" s="218" t="e">
        <f>IF(_xlfn.XLOOKUP(Dico2[[#This Row],[Nom du champ]],[1]!CRAddu[Donnée],[1]!CRAddu[Donnée],"",0,1)="","","X")</f>
        <v>#REF!</v>
      </c>
      <c r="Z38" s="218" t="e">
        <f>IF(_xlfn.XLOOKUP(Dico2[[#This Row],[Nom du champ]],[1]!CmdAnn[Donnée],[1]!CmdAnn[Donnée],"",0,1)="","","X")</f>
        <v>#REF!</v>
      </c>
      <c r="AA38" s="218" t="e">
        <f>IF(_xlfn.XLOOKUP(Dico2[[#This Row],[Nom du champ]],[1]!CRAnnu[Donnée],[1]!CRAnnu[Donnée],"",0,1)="","","X")</f>
        <v>#REF!</v>
      </c>
    </row>
    <row r="39" spans="1:27">
      <c r="A39" s="221" t="s">
        <v>183</v>
      </c>
      <c r="B39" s="221" t="s">
        <v>41</v>
      </c>
      <c r="D39" s="218" t="e">
        <f>IF(_xlfn.XLOOKUP(Dico2[[#This Row],[Nom du champ]],[1]!IPE[Donnée],[1]!IPE[Donnée],"",0,1)="","","X")</f>
        <v>#REF!</v>
      </c>
      <c r="E39" s="218" t="e">
        <f>IF(_xlfn.XLOOKUP(Dico2[[#This Row],[Nom du champ]],[1]!CmdPB[Donnée],[1]!CmdPB[Donnée],"",0,1)="","","X")</f>
        <v>#REF!</v>
      </c>
      <c r="F39" s="218" t="e">
        <f>IF(_xlfn.XLOOKUP(Dico2[[#This Row],[Nom du champ]],[1]!ARcmdPB[Donnée],[1]!ARcmdPB[Donnée],"",0,1)="","","X")</f>
        <v>#REF!</v>
      </c>
      <c r="G39" s="218" t="e">
        <f>IF(_xlfn.XLOOKUP(Dico2[[#This Row],[Nom du champ]],[1]!CRcmdPB[Donnée],[1]!CRcmdPB[Donnée],"",0,1)="","","X")</f>
        <v>#REF!</v>
      </c>
      <c r="H39" s="218" t="e">
        <f>IF(_xlfn.XLOOKUP(Dico2[[#This Row],[Nom du champ]],[1]!AnnulationPB[Donnée],[1]!AnnulationPB[Donnée],"",0,1)="","","X")</f>
        <v>#REF!</v>
      </c>
      <c r="I39" s="218" t="e">
        <f>IF(_xlfn.XLOOKUP(Dico2[[#This Row],[Nom du champ]],[1]!ARannulationPB[Donnée],[1]!ARannulationPB[Donnée],"",0,1)="","","X")</f>
        <v>#REF!</v>
      </c>
      <c r="J39" s="218" t="e">
        <f>IF(_xlfn.XLOOKUP(Dico2[[#This Row],[Nom du champ]],[1]!CmdExtU[Donnée],[1]!CmdExtU[Donnée],"",0,1)="","","X")</f>
        <v>#REF!</v>
      </c>
      <c r="K39" s="218" t="e">
        <f>IF(_xlfn.XLOOKUP(Dico2[[#This Row],[Nom du champ]],[1]!ARCmdExtU[Donnée],[1]!ARCmdExtU[Donnée],"",0,1)="","","X")</f>
        <v>#REF!</v>
      </c>
      <c r="L39" s="218" t="e">
        <f>IF(_xlfn.XLOOKUP(Dico2[[#This Row],[Nom du champ]],[1]!CRCmdExtU[Donnée],[1]!CRCmdExtU[Donnée],"",0,1)="","","X")</f>
        <v>#REF!</v>
      </c>
      <c r="M39" s="218" t="e">
        <f>IF(_xlfn.XLOOKUP(Dico2[[#This Row],[Nom du champ]],[1]!CRMad[Donnée],[1]!CRMad[Donnée],"",0,1)="","","X")</f>
        <v>#REF!</v>
      </c>
      <c r="N39" s="218" t="e">
        <f>IF(_xlfn.XLOOKUP(Dico2[[#This Row],[Nom du champ]],[1]!DeltaIPE[Donnée],[1]!DeltaIPE[Donnée],"",0,1)="","","X")</f>
        <v>#REF!</v>
      </c>
      <c r="O39" s="218" t="e">
        <f>IF(_xlfn.XLOOKUP(Dico2[[#This Row],[Nom du champ]],[1]!HistoIPE[Donnée],[1]!HistoIPE[Donnée],"",0,1)="","","X")</f>
        <v>#REF!</v>
      </c>
      <c r="P39" s="218" t="e">
        <f>IF(_xlfn.XLOOKUP(Dico2[[#This Row],[Nom du champ]],[1]!CPN[Donnée],[1]!CPN[Donnée],"",0,1)="","","X")</f>
        <v>#REF!</v>
      </c>
      <c r="Q39" s="218" t="e">
        <f>IF(_xlfn.XLOOKUP(Dico2[[#This Row],[Nom du champ]],[1]!DeltaCPN[Donnée],[1]!DeltaCPN[Donnée],"",0,1)="","","X")</f>
        <v>#REF!</v>
      </c>
      <c r="R39" s="218" t="e">
        <f>IF(_xlfn.XLOOKUP(Dico2[[#This Row],[Nom du champ]],[1]!HistoCPN[Donnée],[1]!HistoCPN[Donnée],"",0,1)="","","X")</f>
        <v>#REF!</v>
      </c>
      <c r="S39" s="218" t="e">
        <f>IF(_xlfn.XLOOKUP(Dico2[[#This Row],[Nom du champ]],[1]!CmdinfoPM[Donnée],[1]!CmdinfoPM[Donnée],"",0,1)="","","X")</f>
        <v>#REF!</v>
      </c>
      <c r="T39" s="218" t="e">
        <f>IF(_xlfn.XLOOKUP(Dico2[[#This Row],[Nom du champ]],[1]!ARCmdInfoPM[Donnée],[1]!ARCmdInfoPM[Donnée],"",0,1)="","","X")</f>
        <v>#REF!</v>
      </c>
      <c r="U39" s="218" t="e">
        <f>IF(_xlfn.XLOOKUP(Dico2[[#This Row],[Nom du champ]],[1]!ARMad[Donnée],[1]!ARMad[Donnée],"",0,1)="","","X")</f>
        <v>#REF!</v>
      </c>
      <c r="V39" s="218" t="e">
        <f>IF(_xlfn.XLOOKUP(Dico2[[#This Row],[Nom du champ]],[1]!NotifPrev[Donnée],[1]!NotifPrev[Donnée],"",0,1)="","","X")</f>
        <v>#REF!</v>
      </c>
      <c r="W39" s="218" t="e">
        <f>IF(_xlfn.XLOOKUP(Dico2[[#This Row],[Nom du champ]],[1]!CRInfoSyndic[Donnée],[1]!CRInfoSyndic[Donnée],"",0,1)="","","X")</f>
        <v>#REF!</v>
      </c>
      <c r="X39" s="218" t="e">
        <f>IF(_xlfn.XLOOKUP(Dico2[[#This Row],[Nom du champ]],[1]!Addu[Donnée],[1]!Addu[Donnée],"",0,1)="","","X")</f>
        <v>#REF!</v>
      </c>
      <c r="Y39" s="218" t="e">
        <f>IF(_xlfn.XLOOKUP(Dico2[[#This Row],[Nom du champ]],[1]!CRAddu[Donnée],[1]!CRAddu[Donnée],"",0,1)="","","X")</f>
        <v>#REF!</v>
      </c>
      <c r="Z39" s="218" t="e">
        <f>IF(_xlfn.XLOOKUP(Dico2[[#This Row],[Nom du champ]],[1]!CmdAnn[Donnée],[1]!CmdAnn[Donnée],"",0,1)="","","X")</f>
        <v>#REF!</v>
      </c>
      <c r="AA39" s="218" t="e">
        <f>IF(_xlfn.XLOOKUP(Dico2[[#This Row],[Nom du champ]],[1]!CRAnnu[Donnée],[1]!CRAnnu[Donnée],"",0,1)="","","X")</f>
        <v>#REF!</v>
      </c>
    </row>
    <row r="40" spans="1:27">
      <c r="A40" s="211" t="s">
        <v>533</v>
      </c>
      <c r="B40" s="211" t="s">
        <v>41</v>
      </c>
      <c r="D40" s="218" t="e">
        <f>IF(_xlfn.XLOOKUP(Dico2[[#This Row],[Nom du champ]],[1]!IPE[Donnée],[1]!IPE[Donnée],"",0,1)="","","X")</f>
        <v>#REF!</v>
      </c>
      <c r="E40" s="218" t="e">
        <f>IF(_xlfn.XLOOKUP(Dico2[[#This Row],[Nom du champ]],[1]!CmdPB[Donnée],[1]!CmdPB[Donnée],"",0,1)="","","X")</f>
        <v>#REF!</v>
      </c>
      <c r="F40" s="218" t="e">
        <f>IF(_xlfn.XLOOKUP(Dico2[[#This Row],[Nom du champ]],[1]!ARcmdPB[Donnée],[1]!ARcmdPB[Donnée],"",0,1)="","","X")</f>
        <v>#REF!</v>
      </c>
      <c r="G40" s="218" t="e">
        <f>IF(_xlfn.XLOOKUP(Dico2[[#This Row],[Nom du champ]],[1]!CRcmdPB[Donnée],[1]!CRcmdPB[Donnée],"",0,1)="","","X")</f>
        <v>#REF!</v>
      </c>
      <c r="H40" s="218" t="e">
        <f>IF(_xlfn.XLOOKUP(Dico2[[#This Row],[Nom du champ]],[1]!AnnulationPB[Donnée],[1]!AnnulationPB[Donnée],"",0,1)="","","X")</f>
        <v>#REF!</v>
      </c>
      <c r="I40" s="218" t="e">
        <f>IF(_xlfn.XLOOKUP(Dico2[[#This Row],[Nom du champ]],[1]!ARannulationPB[Donnée],[1]!ARannulationPB[Donnée],"",0,1)="","","X")</f>
        <v>#REF!</v>
      </c>
      <c r="J40" s="218" t="e">
        <f>IF(_xlfn.XLOOKUP(Dico2[[#This Row],[Nom du champ]],[1]!CmdExtU[Donnée],[1]!CmdExtU[Donnée],"",0,1)="","","X")</f>
        <v>#REF!</v>
      </c>
      <c r="K40" s="218" t="e">
        <f>IF(_xlfn.XLOOKUP(Dico2[[#This Row],[Nom du champ]],[1]!ARCmdExtU[Donnée],[1]!ARCmdExtU[Donnée],"",0,1)="","","X")</f>
        <v>#REF!</v>
      </c>
      <c r="L40" s="218" t="e">
        <f>IF(_xlfn.XLOOKUP(Dico2[[#This Row],[Nom du champ]],[1]!CRCmdExtU[Donnée],[1]!CRCmdExtU[Donnée],"",0,1)="","","X")</f>
        <v>#REF!</v>
      </c>
      <c r="M40" s="218" t="e">
        <f>IF(_xlfn.XLOOKUP(Dico2[[#This Row],[Nom du champ]],[1]!CRMad[Donnée],[1]!CRMad[Donnée],"",0,1)="","","X")</f>
        <v>#REF!</v>
      </c>
      <c r="N40" s="218" t="e">
        <f>IF(_xlfn.XLOOKUP(Dico2[[#This Row],[Nom du champ]],[1]!DeltaIPE[Donnée],[1]!DeltaIPE[Donnée],"",0,1)="","","X")</f>
        <v>#REF!</v>
      </c>
      <c r="O40" s="218" t="e">
        <f>IF(_xlfn.XLOOKUP(Dico2[[#This Row],[Nom du champ]],[1]!HistoIPE[Donnée],[1]!HistoIPE[Donnée],"",0,1)="","","X")</f>
        <v>#REF!</v>
      </c>
      <c r="P40" s="218" t="e">
        <f>IF(_xlfn.XLOOKUP(Dico2[[#This Row],[Nom du champ]],[1]!CPN[Donnée],[1]!CPN[Donnée],"",0,1)="","","X")</f>
        <v>#REF!</v>
      </c>
      <c r="Q40" s="218" t="e">
        <f>IF(_xlfn.XLOOKUP(Dico2[[#This Row],[Nom du champ]],[1]!DeltaCPN[Donnée],[1]!DeltaCPN[Donnée],"",0,1)="","","X")</f>
        <v>#REF!</v>
      </c>
      <c r="R40" s="218" t="e">
        <f>IF(_xlfn.XLOOKUP(Dico2[[#This Row],[Nom du champ]],[1]!HistoCPN[Donnée],[1]!HistoCPN[Donnée],"",0,1)="","","X")</f>
        <v>#REF!</v>
      </c>
      <c r="S40" s="218" t="e">
        <f>IF(_xlfn.XLOOKUP(Dico2[[#This Row],[Nom du champ]],[1]!CmdinfoPM[Donnée],[1]!CmdinfoPM[Donnée],"",0,1)="","","X")</f>
        <v>#REF!</v>
      </c>
      <c r="T40" s="218" t="e">
        <f>IF(_xlfn.XLOOKUP(Dico2[[#This Row],[Nom du champ]],[1]!ARCmdInfoPM[Donnée],[1]!ARCmdInfoPM[Donnée],"",0,1)="","","X")</f>
        <v>#REF!</v>
      </c>
      <c r="U40" s="218" t="e">
        <f>IF(_xlfn.XLOOKUP(Dico2[[#This Row],[Nom du champ]],[1]!ARMad[Donnée],[1]!ARMad[Donnée],"",0,1)="","","X")</f>
        <v>#REF!</v>
      </c>
      <c r="V40" s="218" t="e">
        <f>IF(_xlfn.XLOOKUP(Dico2[[#This Row],[Nom du champ]],[1]!NotifPrev[Donnée],[1]!NotifPrev[Donnée],"",0,1)="","","X")</f>
        <v>#REF!</v>
      </c>
      <c r="W40" s="218" t="e">
        <f>IF(_xlfn.XLOOKUP(Dico2[[#This Row],[Nom du champ]],[1]!CRInfoSyndic[Donnée],[1]!CRInfoSyndic[Donnée],"",0,1)="","","X")</f>
        <v>#REF!</v>
      </c>
      <c r="X40" s="218" t="e">
        <f>IF(_xlfn.XLOOKUP(Dico2[[#This Row],[Nom du champ]],[1]!Addu[Donnée],[1]!Addu[Donnée],"",0,1)="","","X")</f>
        <v>#REF!</v>
      </c>
      <c r="Y40" s="218" t="e">
        <f>IF(_xlfn.XLOOKUP(Dico2[[#This Row],[Nom du champ]],[1]!CRAddu[Donnée],[1]!CRAddu[Donnée],"",0,1)="","","X")</f>
        <v>#REF!</v>
      </c>
      <c r="Z40" s="218" t="e">
        <f>IF(_xlfn.XLOOKUP(Dico2[[#This Row],[Nom du champ]],[1]!CmdAnn[Donnée],[1]!CmdAnn[Donnée],"",0,1)="","","X")</f>
        <v>#REF!</v>
      </c>
      <c r="AA40" s="218" t="e">
        <f>IF(_xlfn.XLOOKUP(Dico2[[#This Row],[Nom du champ]],[1]!CRAnnu[Donnée],[1]!CRAnnu[Donnée],"",0,1)="","","X")</f>
        <v>#REF!</v>
      </c>
    </row>
    <row r="41" spans="1:27">
      <c r="A41" s="221" t="s">
        <v>145</v>
      </c>
      <c r="B41" s="221" t="s">
        <v>38</v>
      </c>
      <c r="D41" s="218" t="e">
        <f>IF(_xlfn.XLOOKUP(Dico2[[#This Row],[Nom du champ]],[1]!IPE[Donnée],[1]!IPE[Donnée],"",0,1)="","","X")</f>
        <v>#REF!</v>
      </c>
      <c r="E41" s="218" t="e">
        <f>IF(_xlfn.XLOOKUP(Dico2[[#This Row],[Nom du champ]],[1]!CmdPB[Donnée],[1]!CmdPB[Donnée],"",0,1)="","","X")</f>
        <v>#REF!</v>
      </c>
      <c r="F41" s="218" t="e">
        <f>IF(_xlfn.XLOOKUP(Dico2[[#This Row],[Nom du champ]],[1]!ARcmdPB[Donnée],[1]!ARcmdPB[Donnée],"",0,1)="","","X")</f>
        <v>#REF!</v>
      </c>
      <c r="G41" s="218" t="e">
        <f>IF(_xlfn.XLOOKUP(Dico2[[#This Row],[Nom du champ]],[1]!CRcmdPB[Donnée],[1]!CRcmdPB[Donnée],"",0,1)="","","X")</f>
        <v>#REF!</v>
      </c>
      <c r="H41" s="218" t="e">
        <f>IF(_xlfn.XLOOKUP(Dico2[[#This Row],[Nom du champ]],[1]!AnnulationPB[Donnée],[1]!AnnulationPB[Donnée],"",0,1)="","","X")</f>
        <v>#REF!</v>
      </c>
      <c r="I41" s="218" t="e">
        <f>IF(_xlfn.XLOOKUP(Dico2[[#This Row],[Nom du champ]],[1]!ARannulationPB[Donnée],[1]!ARannulationPB[Donnée],"",0,1)="","","X")</f>
        <v>#REF!</v>
      </c>
      <c r="J41" s="218" t="e">
        <f>IF(_xlfn.XLOOKUP(Dico2[[#This Row],[Nom du champ]],[1]!CmdExtU[Donnée],[1]!CmdExtU[Donnée],"",0,1)="","","X")</f>
        <v>#REF!</v>
      </c>
      <c r="K41" s="218" t="e">
        <f>IF(_xlfn.XLOOKUP(Dico2[[#This Row],[Nom du champ]],[1]!ARCmdExtU[Donnée],[1]!ARCmdExtU[Donnée],"",0,1)="","","X")</f>
        <v>#REF!</v>
      </c>
      <c r="L41" s="218" t="e">
        <f>IF(_xlfn.XLOOKUP(Dico2[[#This Row],[Nom du champ]],[1]!CRCmdExtU[Donnée],[1]!CRCmdExtU[Donnée],"",0,1)="","","X")</f>
        <v>#REF!</v>
      </c>
      <c r="M41" s="218" t="e">
        <f>IF(_xlfn.XLOOKUP(Dico2[[#This Row],[Nom du champ]],[1]!CRMad[Donnée],[1]!CRMad[Donnée],"",0,1)="","","X")</f>
        <v>#REF!</v>
      </c>
      <c r="N41" s="218" t="e">
        <f>IF(_xlfn.XLOOKUP(Dico2[[#This Row],[Nom du champ]],[1]!DeltaIPE[Donnée],[1]!DeltaIPE[Donnée],"",0,1)="","","X")</f>
        <v>#REF!</v>
      </c>
      <c r="O41" s="218" t="e">
        <f>IF(_xlfn.XLOOKUP(Dico2[[#This Row],[Nom du champ]],[1]!HistoIPE[Donnée],[1]!HistoIPE[Donnée],"",0,1)="","","X")</f>
        <v>#REF!</v>
      </c>
      <c r="P41" s="218" t="e">
        <f>IF(_xlfn.XLOOKUP(Dico2[[#This Row],[Nom du champ]],[1]!CPN[Donnée],[1]!CPN[Donnée],"",0,1)="","","X")</f>
        <v>#REF!</v>
      </c>
      <c r="Q41" s="218" t="e">
        <f>IF(_xlfn.XLOOKUP(Dico2[[#This Row],[Nom du champ]],[1]!DeltaCPN[Donnée],[1]!DeltaCPN[Donnée],"",0,1)="","","X")</f>
        <v>#REF!</v>
      </c>
      <c r="R41" s="218" t="e">
        <f>IF(_xlfn.XLOOKUP(Dico2[[#This Row],[Nom du champ]],[1]!HistoCPN[Donnée],[1]!HistoCPN[Donnée],"",0,1)="","","X")</f>
        <v>#REF!</v>
      </c>
      <c r="S41" s="218" t="e">
        <f>IF(_xlfn.XLOOKUP(Dico2[[#This Row],[Nom du champ]],[1]!CmdinfoPM[Donnée],[1]!CmdinfoPM[Donnée],"",0,1)="","","X")</f>
        <v>#REF!</v>
      </c>
      <c r="T41" s="218" t="e">
        <f>IF(_xlfn.XLOOKUP(Dico2[[#This Row],[Nom du champ]],[1]!ARCmdInfoPM[Donnée],[1]!ARCmdInfoPM[Donnée],"",0,1)="","","X")</f>
        <v>#REF!</v>
      </c>
      <c r="U41" s="218" t="e">
        <f>IF(_xlfn.XLOOKUP(Dico2[[#This Row],[Nom du champ]],[1]!ARMad[Donnée],[1]!ARMad[Donnée],"",0,1)="","","X")</f>
        <v>#REF!</v>
      </c>
      <c r="V41" s="218" t="e">
        <f>IF(_xlfn.XLOOKUP(Dico2[[#This Row],[Nom du champ]],[1]!NotifPrev[Donnée],[1]!NotifPrev[Donnée],"",0,1)="","","X")</f>
        <v>#REF!</v>
      </c>
      <c r="W41" s="218" t="e">
        <f>IF(_xlfn.XLOOKUP(Dico2[[#This Row],[Nom du champ]],[1]!CRInfoSyndic[Donnée],[1]!CRInfoSyndic[Donnée],"",0,1)="","","X")</f>
        <v>#REF!</v>
      </c>
      <c r="X41" s="218" t="e">
        <f>IF(_xlfn.XLOOKUP(Dico2[[#This Row],[Nom du champ]],[1]!Addu[Donnée],[1]!Addu[Donnée],"",0,1)="","","X")</f>
        <v>#REF!</v>
      </c>
      <c r="Y41" s="218" t="e">
        <f>IF(_xlfn.XLOOKUP(Dico2[[#This Row],[Nom du champ]],[1]!CRAddu[Donnée],[1]!CRAddu[Donnée],"",0,1)="","","X")</f>
        <v>#REF!</v>
      </c>
      <c r="Z41" s="218" t="e">
        <f>IF(_xlfn.XLOOKUP(Dico2[[#This Row],[Nom du champ]],[1]!CmdAnn[Donnée],[1]!CmdAnn[Donnée],"",0,1)="","","X")</f>
        <v>#REF!</v>
      </c>
      <c r="AA41" s="218" t="e">
        <f>IF(_xlfn.XLOOKUP(Dico2[[#This Row],[Nom du champ]],[1]!CRAnnu[Donnée],[1]!CRAnnu[Donnée],"",0,1)="","","X")</f>
        <v>#REF!</v>
      </c>
    </row>
    <row r="42" spans="1:27">
      <c r="A42" s="221" t="s">
        <v>181</v>
      </c>
      <c r="B42" s="221" t="s">
        <v>38</v>
      </c>
      <c r="D42" s="218" t="e">
        <f>IF(_xlfn.XLOOKUP(Dico2[[#This Row],[Nom du champ]],[1]!IPE[Donnée],[1]!IPE[Donnée],"",0,1)="","","X")</f>
        <v>#REF!</v>
      </c>
      <c r="E42" s="218" t="e">
        <f>IF(_xlfn.XLOOKUP(Dico2[[#This Row],[Nom du champ]],[1]!CmdPB[Donnée],[1]!CmdPB[Donnée],"",0,1)="","","X")</f>
        <v>#REF!</v>
      </c>
      <c r="F42" s="218" t="e">
        <f>IF(_xlfn.XLOOKUP(Dico2[[#This Row],[Nom du champ]],[1]!ARcmdPB[Donnée],[1]!ARcmdPB[Donnée],"",0,1)="","","X")</f>
        <v>#REF!</v>
      </c>
      <c r="G42" s="218" t="e">
        <f>IF(_xlfn.XLOOKUP(Dico2[[#This Row],[Nom du champ]],[1]!CRcmdPB[Donnée],[1]!CRcmdPB[Donnée],"",0,1)="","","X")</f>
        <v>#REF!</v>
      </c>
      <c r="H42" s="218" t="e">
        <f>IF(_xlfn.XLOOKUP(Dico2[[#This Row],[Nom du champ]],[1]!AnnulationPB[Donnée],[1]!AnnulationPB[Donnée],"",0,1)="","","X")</f>
        <v>#REF!</v>
      </c>
      <c r="I42" s="218" t="e">
        <f>IF(_xlfn.XLOOKUP(Dico2[[#This Row],[Nom du champ]],[1]!ARannulationPB[Donnée],[1]!ARannulationPB[Donnée],"",0,1)="","","X")</f>
        <v>#REF!</v>
      </c>
      <c r="J42" s="218" t="e">
        <f>IF(_xlfn.XLOOKUP(Dico2[[#This Row],[Nom du champ]],[1]!CmdExtU[Donnée],[1]!CmdExtU[Donnée],"",0,1)="","","X")</f>
        <v>#REF!</v>
      </c>
      <c r="K42" s="218" t="e">
        <f>IF(_xlfn.XLOOKUP(Dico2[[#This Row],[Nom du champ]],[1]!ARCmdExtU[Donnée],[1]!ARCmdExtU[Donnée],"",0,1)="","","X")</f>
        <v>#REF!</v>
      </c>
      <c r="L42" s="218" t="e">
        <f>IF(_xlfn.XLOOKUP(Dico2[[#This Row],[Nom du champ]],[1]!CRCmdExtU[Donnée],[1]!CRCmdExtU[Donnée],"",0,1)="","","X")</f>
        <v>#REF!</v>
      </c>
      <c r="M42" s="218" t="e">
        <f>IF(_xlfn.XLOOKUP(Dico2[[#This Row],[Nom du champ]],[1]!CRMad[Donnée],[1]!CRMad[Donnée],"",0,1)="","","X")</f>
        <v>#REF!</v>
      </c>
      <c r="N42" s="218" t="e">
        <f>IF(_xlfn.XLOOKUP(Dico2[[#This Row],[Nom du champ]],[1]!DeltaIPE[Donnée],[1]!DeltaIPE[Donnée],"",0,1)="","","X")</f>
        <v>#REF!</v>
      </c>
      <c r="O42" s="218" t="e">
        <f>IF(_xlfn.XLOOKUP(Dico2[[#This Row],[Nom du champ]],[1]!HistoIPE[Donnée],[1]!HistoIPE[Donnée],"",0,1)="","","X")</f>
        <v>#REF!</v>
      </c>
      <c r="P42" s="218" t="e">
        <f>IF(_xlfn.XLOOKUP(Dico2[[#This Row],[Nom du champ]],[1]!CPN[Donnée],[1]!CPN[Donnée],"",0,1)="","","X")</f>
        <v>#REF!</v>
      </c>
      <c r="Q42" s="218" t="e">
        <f>IF(_xlfn.XLOOKUP(Dico2[[#This Row],[Nom du champ]],[1]!DeltaCPN[Donnée],[1]!DeltaCPN[Donnée],"",0,1)="","","X")</f>
        <v>#REF!</v>
      </c>
      <c r="R42" s="218" t="e">
        <f>IF(_xlfn.XLOOKUP(Dico2[[#This Row],[Nom du champ]],[1]!HistoCPN[Donnée],[1]!HistoCPN[Donnée],"",0,1)="","","X")</f>
        <v>#REF!</v>
      </c>
      <c r="S42" s="218" t="e">
        <f>IF(_xlfn.XLOOKUP(Dico2[[#This Row],[Nom du champ]],[1]!CmdinfoPM[Donnée],[1]!CmdinfoPM[Donnée],"",0,1)="","","X")</f>
        <v>#REF!</v>
      </c>
      <c r="T42" s="218" t="e">
        <f>IF(_xlfn.XLOOKUP(Dico2[[#This Row],[Nom du champ]],[1]!ARCmdInfoPM[Donnée],[1]!ARCmdInfoPM[Donnée],"",0,1)="","","X")</f>
        <v>#REF!</v>
      </c>
      <c r="U42" s="218" t="e">
        <f>IF(_xlfn.XLOOKUP(Dico2[[#This Row],[Nom du champ]],[1]!ARMad[Donnée],[1]!ARMad[Donnée],"",0,1)="","","X")</f>
        <v>#REF!</v>
      </c>
      <c r="V42" s="218" t="e">
        <f>IF(_xlfn.XLOOKUP(Dico2[[#This Row],[Nom du champ]],[1]!NotifPrev[Donnée],[1]!NotifPrev[Donnée],"",0,1)="","","X")</f>
        <v>#REF!</v>
      </c>
      <c r="W42" s="218" t="e">
        <f>IF(_xlfn.XLOOKUP(Dico2[[#This Row],[Nom du champ]],[1]!CRInfoSyndic[Donnée],[1]!CRInfoSyndic[Donnée],"",0,1)="","","X")</f>
        <v>#REF!</v>
      </c>
      <c r="X42" s="218" t="e">
        <f>IF(_xlfn.XLOOKUP(Dico2[[#This Row],[Nom du champ]],[1]!Addu[Donnée],[1]!Addu[Donnée],"",0,1)="","","X")</f>
        <v>#REF!</v>
      </c>
      <c r="Y42" s="218" t="e">
        <f>IF(_xlfn.XLOOKUP(Dico2[[#This Row],[Nom du champ]],[1]!CRAddu[Donnée],[1]!CRAddu[Donnée],"",0,1)="","","X")</f>
        <v>#REF!</v>
      </c>
      <c r="Z42" s="218" t="e">
        <f>IF(_xlfn.XLOOKUP(Dico2[[#This Row],[Nom du champ]],[1]!CmdAnn[Donnée],[1]!CmdAnn[Donnée],"",0,1)="","","X")</f>
        <v>#REF!</v>
      </c>
      <c r="AA42" s="218" t="e">
        <f>IF(_xlfn.XLOOKUP(Dico2[[#This Row],[Nom du champ]],[1]!CRAnnu[Donnée],[1]!CRAnnu[Donnée],"",0,1)="","","X")</f>
        <v>#REF!</v>
      </c>
    </row>
    <row r="43" spans="1:27">
      <c r="A43" s="208" t="s">
        <v>223</v>
      </c>
      <c r="B43" s="209" t="s">
        <v>53</v>
      </c>
      <c r="D43" s="218" t="e">
        <f>IF(_xlfn.XLOOKUP(Dico2[[#This Row],[Nom du champ]],[1]!IPE[Donnée],[1]!IPE[Donnée],"",0,1)="","","X")</f>
        <v>#REF!</v>
      </c>
      <c r="E43" s="218" t="e">
        <f>IF(_xlfn.XLOOKUP(Dico2[[#This Row],[Nom du champ]],[1]!CmdPB[Donnée],[1]!CmdPB[Donnée],"",0,1)="","","X")</f>
        <v>#REF!</v>
      </c>
      <c r="F43" s="218" t="e">
        <f>IF(_xlfn.XLOOKUP(Dico2[[#This Row],[Nom du champ]],[1]!ARcmdPB[Donnée],[1]!ARcmdPB[Donnée],"",0,1)="","","X")</f>
        <v>#REF!</v>
      </c>
      <c r="G43" s="218" t="e">
        <f>IF(_xlfn.XLOOKUP(Dico2[[#This Row],[Nom du champ]],[1]!CRcmdPB[Donnée],[1]!CRcmdPB[Donnée],"",0,1)="","","X")</f>
        <v>#REF!</v>
      </c>
      <c r="H43" s="218" t="e">
        <f>IF(_xlfn.XLOOKUP(Dico2[[#This Row],[Nom du champ]],[1]!AnnulationPB[Donnée],[1]!AnnulationPB[Donnée],"",0,1)="","","X")</f>
        <v>#REF!</v>
      </c>
      <c r="I43" s="218" t="e">
        <f>IF(_xlfn.XLOOKUP(Dico2[[#This Row],[Nom du champ]],[1]!ARannulationPB[Donnée],[1]!ARannulationPB[Donnée],"",0,1)="","","X")</f>
        <v>#REF!</v>
      </c>
      <c r="J43" s="218" t="e">
        <f>IF(_xlfn.XLOOKUP(Dico2[[#This Row],[Nom du champ]],[1]!CmdExtU[Donnée],[1]!CmdExtU[Donnée],"",0,1)="","","X")</f>
        <v>#REF!</v>
      </c>
      <c r="K43" s="218" t="e">
        <f>IF(_xlfn.XLOOKUP(Dico2[[#This Row],[Nom du champ]],[1]!ARCmdExtU[Donnée],[1]!ARCmdExtU[Donnée],"",0,1)="","","X")</f>
        <v>#REF!</v>
      </c>
      <c r="L43" s="218" t="e">
        <f>IF(_xlfn.XLOOKUP(Dico2[[#This Row],[Nom du champ]],[1]!CRCmdExtU[Donnée],[1]!CRCmdExtU[Donnée],"",0,1)="","","X")</f>
        <v>#REF!</v>
      </c>
      <c r="M43" s="218" t="e">
        <f>IF(_xlfn.XLOOKUP(Dico2[[#This Row],[Nom du champ]],[1]!CRMad[Donnée],[1]!CRMad[Donnée],"",0,1)="","","X")</f>
        <v>#REF!</v>
      </c>
      <c r="N43" s="218" t="e">
        <f>IF(_xlfn.XLOOKUP(Dico2[[#This Row],[Nom du champ]],[1]!DeltaIPE[Donnée],[1]!DeltaIPE[Donnée],"",0,1)="","","X")</f>
        <v>#REF!</v>
      </c>
      <c r="O43" s="218" t="e">
        <f>IF(_xlfn.XLOOKUP(Dico2[[#This Row],[Nom du champ]],[1]!HistoIPE[Donnée],[1]!HistoIPE[Donnée],"",0,1)="","","X")</f>
        <v>#REF!</v>
      </c>
      <c r="P43" s="218" t="e">
        <f>IF(_xlfn.XLOOKUP(Dico2[[#This Row],[Nom du champ]],[1]!CPN[Donnée],[1]!CPN[Donnée],"",0,1)="","","X")</f>
        <v>#REF!</v>
      </c>
      <c r="Q43" s="218" t="e">
        <f>IF(_xlfn.XLOOKUP(Dico2[[#This Row],[Nom du champ]],[1]!DeltaCPN[Donnée],[1]!DeltaCPN[Donnée],"",0,1)="","","X")</f>
        <v>#REF!</v>
      </c>
      <c r="R43" s="218" t="e">
        <f>IF(_xlfn.XLOOKUP(Dico2[[#This Row],[Nom du champ]],[1]!HistoCPN[Donnée],[1]!HistoCPN[Donnée],"",0,1)="","","X")</f>
        <v>#REF!</v>
      </c>
      <c r="S43" s="218" t="e">
        <f>IF(_xlfn.XLOOKUP(Dico2[[#This Row],[Nom du champ]],[1]!CmdinfoPM[Donnée],[1]!CmdinfoPM[Donnée],"",0,1)="","","X")</f>
        <v>#REF!</v>
      </c>
      <c r="T43" s="218" t="e">
        <f>IF(_xlfn.XLOOKUP(Dico2[[#This Row],[Nom du champ]],[1]!ARCmdInfoPM[Donnée],[1]!ARCmdInfoPM[Donnée],"",0,1)="","","X")</f>
        <v>#REF!</v>
      </c>
      <c r="U43" s="218" t="e">
        <f>IF(_xlfn.XLOOKUP(Dico2[[#This Row],[Nom du champ]],[1]!ARMad[Donnée],[1]!ARMad[Donnée],"",0,1)="","","X")</f>
        <v>#REF!</v>
      </c>
      <c r="V43" s="218" t="e">
        <f>IF(_xlfn.XLOOKUP(Dico2[[#This Row],[Nom du champ]],[1]!NotifPrev[Donnée],[1]!NotifPrev[Donnée],"",0,1)="","","X")</f>
        <v>#REF!</v>
      </c>
      <c r="W43" s="218" t="e">
        <f>IF(_xlfn.XLOOKUP(Dico2[[#This Row],[Nom du champ]],[1]!CRInfoSyndic[Donnée],[1]!CRInfoSyndic[Donnée],"",0,1)="","","X")</f>
        <v>#REF!</v>
      </c>
      <c r="X43" s="218" t="e">
        <f>IF(_xlfn.XLOOKUP(Dico2[[#This Row],[Nom du champ]],[1]!Addu[Donnée],[1]!Addu[Donnée],"",0,1)="","","X")</f>
        <v>#REF!</v>
      </c>
      <c r="Y43" s="218" t="e">
        <f>IF(_xlfn.XLOOKUP(Dico2[[#This Row],[Nom du champ]],[1]!CRAddu[Donnée],[1]!CRAddu[Donnée],"",0,1)="","","X")</f>
        <v>#REF!</v>
      </c>
      <c r="Z43" s="218" t="e">
        <f>IF(_xlfn.XLOOKUP(Dico2[[#This Row],[Nom du champ]],[1]!CmdAnn[Donnée],[1]!CmdAnn[Donnée],"",0,1)="","","X")</f>
        <v>#REF!</v>
      </c>
      <c r="AA43" s="218" t="e">
        <f>IF(_xlfn.XLOOKUP(Dico2[[#This Row],[Nom du champ]],[1]!CRAnnu[Donnée],[1]!CRAnnu[Donnée],"",0,1)="","","X")</f>
        <v>#REF!</v>
      </c>
    </row>
    <row r="44" spans="1:27">
      <c r="A44" s="211" t="s">
        <v>37</v>
      </c>
      <c r="B44" s="211" t="s">
        <v>42</v>
      </c>
      <c r="D44" s="218" t="e">
        <f>IF(_xlfn.XLOOKUP(Dico2[[#This Row],[Nom du champ]],[1]!IPE[Donnée],[1]!IPE[Donnée],"",0,1)="","","X")</f>
        <v>#REF!</v>
      </c>
      <c r="E44" s="218" t="e">
        <f>IF(_xlfn.XLOOKUP(Dico2[[#This Row],[Nom du champ]],[1]!CmdPB[Donnée],[1]!CmdPB[Donnée],"",0,1)="","","X")</f>
        <v>#REF!</v>
      </c>
      <c r="F44" s="218" t="e">
        <f>IF(_xlfn.XLOOKUP(Dico2[[#This Row],[Nom du champ]],[1]!ARcmdPB[Donnée],[1]!ARcmdPB[Donnée],"",0,1)="","","X")</f>
        <v>#REF!</v>
      </c>
      <c r="G44" s="218" t="e">
        <f>IF(_xlfn.XLOOKUP(Dico2[[#This Row],[Nom du champ]],[1]!CRcmdPB[Donnée],[1]!CRcmdPB[Donnée],"",0,1)="","","X")</f>
        <v>#REF!</v>
      </c>
      <c r="H44" s="218" t="e">
        <f>IF(_xlfn.XLOOKUP(Dico2[[#This Row],[Nom du champ]],[1]!AnnulationPB[Donnée],[1]!AnnulationPB[Donnée],"",0,1)="","","X")</f>
        <v>#REF!</v>
      </c>
      <c r="I44" s="218" t="e">
        <f>IF(_xlfn.XLOOKUP(Dico2[[#This Row],[Nom du champ]],[1]!ARannulationPB[Donnée],[1]!ARannulationPB[Donnée],"",0,1)="","","X")</f>
        <v>#REF!</v>
      </c>
      <c r="J44" s="218" t="e">
        <f>IF(_xlfn.XLOOKUP(Dico2[[#This Row],[Nom du champ]],[1]!CmdExtU[Donnée],[1]!CmdExtU[Donnée],"",0,1)="","","X")</f>
        <v>#REF!</v>
      </c>
      <c r="K44" s="218" t="e">
        <f>IF(_xlfn.XLOOKUP(Dico2[[#This Row],[Nom du champ]],[1]!ARCmdExtU[Donnée],[1]!ARCmdExtU[Donnée],"",0,1)="","","X")</f>
        <v>#REF!</v>
      </c>
      <c r="L44" s="218" t="e">
        <f>IF(_xlfn.XLOOKUP(Dico2[[#This Row],[Nom du champ]],[1]!CRCmdExtU[Donnée],[1]!CRCmdExtU[Donnée],"",0,1)="","","X")</f>
        <v>#REF!</v>
      </c>
      <c r="M44" s="218" t="e">
        <f>IF(_xlfn.XLOOKUP(Dico2[[#This Row],[Nom du champ]],[1]!CRMad[Donnée],[1]!CRMad[Donnée],"",0,1)="","","X")</f>
        <v>#REF!</v>
      </c>
      <c r="N44" s="218" t="e">
        <f>IF(_xlfn.XLOOKUP(Dico2[[#This Row],[Nom du champ]],[1]!DeltaIPE[Donnée],[1]!DeltaIPE[Donnée],"",0,1)="","","X")</f>
        <v>#REF!</v>
      </c>
      <c r="O44" s="218" t="e">
        <f>IF(_xlfn.XLOOKUP(Dico2[[#This Row],[Nom du champ]],[1]!HistoIPE[Donnée],[1]!HistoIPE[Donnée],"",0,1)="","","X")</f>
        <v>#REF!</v>
      </c>
      <c r="P44" s="218" t="e">
        <f>IF(_xlfn.XLOOKUP(Dico2[[#This Row],[Nom du champ]],[1]!CPN[Donnée],[1]!CPN[Donnée],"",0,1)="","","X")</f>
        <v>#REF!</v>
      </c>
      <c r="Q44" s="218" t="e">
        <f>IF(_xlfn.XLOOKUP(Dico2[[#This Row],[Nom du champ]],[1]!DeltaCPN[Donnée],[1]!DeltaCPN[Donnée],"",0,1)="","","X")</f>
        <v>#REF!</v>
      </c>
      <c r="R44" s="218" t="e">
        <f>IF(_xlfn.XLOOKUP(Dico2[[#This Row],[Nom du champ]],[1]!HistoCPN[Donnée],[1]!HistoCPN[Donnée],"",0,1)="","","X")</f>
        <v>#REF!</v>
      </c>
      <c r="S44" s="218" t="e">
        <f>IF(_xlfn.XLOOKUP(Dico2[[#This Row],[Nom du champ]],[1]!CmdinfoPM[Donnée],[1]!CmdinfoPM[Donnée],"",0,1)="","","X")</f>
        <v>#REF!</v>
      </c>
      <c r="T44" s="218" t="e">
        <f>IF(_xlfn.XLOOKUP(Dico2[[#This Row],[Nom du champ]],[1]!ARCmdInfoPM[Donnée],[1]!ARCmdInfoPM[Donnée],"",0,1)="","","X")</f>
        <v>#REF!</v>
      </c>
      <c r="U44" s="218" t="e">
        <f>IF(_xlfn.XLOOKUP(Dico2[[#This Row],[Nom du champ]],[1]!ARMad[Donnée],[1]!ARMad[Donnée],"",0,1)="","","X")</f>
        <v>#REF!</v>
      </c>
      <c r="V44" s="218" t="e">
        <f>IF(_xlfn.XLOOKUP(Dico2[[#This Row],[Nom du champ]],[1]!NotifPrev[Donnée],[1]!NotifPrev[Donnée],"",0,1)="","","X")</f>
        <v>#REF!</v>
      </c>
      <c r="W44" s="218" t="e">
        <f>IF(_xlfn.XLOOKUP(Dico2[[#This Row],[Nom du champ]],[1]!CRInfoSyndic[Donnée],[1]!CRInfoSyndic[Donnée],"",0,1)="","","X")</f>
        <v>#REF!</v>
      </c>
      <c r="X44" s="218" t="e">
        <f>IF(_xlfn.XLOOKUP(Dico2[[#This Row],[Nom du champ]],[1]!Addu[Donnée],[1]!Addu[Donnée],"",0,1)="","","X")</f>
        <v>#REF!</v>
      </c>
      <c r="Y44" s="218" t="e">
        <f>IF(_xlfn.XLOOKUP(Dico2[[#This Row],[Nom du champ]],[1]!CRAddu[Donnée],[1]!CRAddu[Donnée],"",0,1)="","","X")</f>
        <v>#REF!</v>
      </c>
      <c r="Z44" s="218" t="e">
        <f>IF(_xlfn.XLOOKUP(Dico2[[#This Row],[Nom du champ]],[1]!CmdAnn[Donnée],[1]!CmdAnn[Donnée],"",0,1)="","","X")</f>
        <v>#REF!</v>
      </c>
      <c r="AA44" s="218" t="e">
        <f>IF(_xlfn.XLOOKUP(Dico2[[#This Row],[Nom du champ]],[1]!CRAnnu[Donnée],[1]!CRAnnu[Donnée],"",0,1)="","","X")</f>
        <v>#REF!</v>
      </c>
    </row>
    <row r="45" spans="1:27">
      <c r="A45" s="211" t="s">
        <v>573</v>
      </c>
      <c r="B45" s="210"/>
      <c r="D45" s="218" t="e">
        <f>IF(_xlfn.XLOOKUP(Dico2[[#This Row],[Nom du champ]],[1]!IPE[Donnée],[1]!IPE[Donnée],"",0,1)="","","X")</f>
        <v>#REF!</v>
      </c>
      <c r="E45" s="218" t="e">
        <f>IF(_xlfn.XLOOKUP(Dico2[[#This Row],[Nom du champ]],[1]!CmdPB[Donnée],[1]!CmdPB[Donnée],"",0,1)="","","X")</f>
        <v>#REF!</v>
      </c>
      <c r="F45" s="218" t="e">
        <f>IF(_xlfn.XLOOKUP(Dico2[[#This Row],[Nom du champ]],[1]!ARcmdPB[Donnée],[1]!ARcmdPB[Donnée],"",0,1)="","","X")</f>
        <v>#REF!</v>
      </c>
      <c r="G45" s="218" t="e">
        <f>IF(_xlfn.XLOOKUP(Dico2[[#This Row],[Nom du champ]],[1]!CRcmdPB[Donnée],[1]!CRcmdPB[Donnée],"",0,1)="","","X")</f>
        <v>#REF!</v>
      </c>
      <c r="H45" s="218" t="e">
        <f>IF(_xlfn.XLOOKUP(Dico2[[#This Row],[Nom du champ]],[1]!AnnulationPB[Donnée],[1]!AnnulationPB[Donnée],"",0,1)="","","X")</f>
        <v>#REF!</v>
      </c>
      <c r="I45" s="218" t="e">
        <f>IF(_xlfn.XLOOKUP(Dico2[[#This Row],[Nom du champ]],[1]!ARannulationPB[Donnée],[1]!ARannulationPB[Donnée],"",0,1)="","","X")</f>
        <v>#REF!</v>
      </c>
      <c r="J45" s="218" t="e">
        <f>IF(_xlfn.XLOOKUP(Dico2[[#This Row],[Nom du champ]],[1]!CmdExtU[Donnée],[1]!CmdExtU[Donnée],"",0,1)="","","X")</f>
        <v>#REF!</v>
      </c>
      <c r="K45" s="218" t="e">
        <f>IF(_xlfn.XLOOKUP(Dico2[[#This Row],[Nom du champ]],[1]!ARCmdExtU[Donnée],[1]!ARCmdExtU[Donnée],"",0,1)="","","X")</f>
        <v>#REF!</v>
      </c>
      <c r="L45" s="218" t="e">
        <f>IF(_xlfn.XLOOKUP(Dico2[[#This Row],[Nom du champ]],[1]!CRCmdExtU[Donnée],[1]!CRCmdExtU[Donnée],"",0,1)="","","X")</f>
        <v>#REF!</v>
      </c>
      <c r="M45" s="218" t="e">
        <f>IF(_xlfn.XLOOKUP(Dico2[[#This Row],[Nom du champ]],[1]!CRMad[Donnée],[1]!CRMad[Donnée],"",0,1)="","","X")</f>
        <v>#REF!</v>
      </c>
      <c r="N45" s="218" t="e">
        <f>IF(_xlfn.XLOOKUP(Dico2[[#This Row],[Nom du champ]],[1]!DeltaIPE[Donnée],[1]!DeltaIPE[Donnée],"",0,1)="","","X")</f>
        <v>#REF!</v>
      </c>
      <c r="O45" s="218" t="e">
        <f>IF(_xlfn.XLOOKUP(Dico2[[#This Row],[Nom du champ]],[1]!HistoIPE[Donnée],[1]!HistoIPE[Donnée],"",0,1)="","","X")</f>
        <v>#REF!</v>
      </c>
      <c r="P45" s="218" t="e">
        <f>IF(_xlfn.XLOOKUP(Dico2[[#This Row],[Nom du champ]],[1]!CPN[Donnée],[1]!CPN[Donnée],"",0,1)="","","X")</f>
        <v>#REF!</v>
      </c>
      <c r="Q45" s="218" t="e">
        <f>IF(_xlfn.XLOOKUP(Dico2[[#This Row],[Nom du champ]],[1]!DeltaCPN[Donnée],[1]!DeltaCPN[Donnée],"",0,1)="","","X")</f>
        <v>#REF!</v>
      </c>
      <c r="R45" s="218" t="e">
        <f>IF(_xlfn.XLOOKUP(Dico2[[#This Row],[Nom du champ]],[1]!HistoCPN[Donnée],[1]!HistoCPN[Donnée],"",0,1)="","","X")</f>
        <v>#REF!</v>
      </c>
      <c r="S45" s="218" t="e">
        <f>IF(_xlfn.XLOOKUP(Dico2[[#This Row],[Nom du champ]],[1]!CmdinfoPM[Donnée],[1]!CmdinfoPM[Donnée],"",0,1)="","","X")</f>
        <v>#REF!</v>
      </c>
      <c r="T45" s="218" t="e">
        <f>IF(_xlfn.XLOOKUP(Dico2[[#This Row],[Nom du champ]],[1]!ARCmdInfoPM[Donnée],[1]!ARCmdInfoPM[Donnée],"",0,1)="","","X")</f>
        <v>#REF!</v>
      </c>
      <c r="U45" s="218" t="e">
        <f>IF(_xlfn.XLOOKUP(Dico2[[#This Row],[Nom du champ]],[1]!ARMad[Donnée],[1]!ARMad[Donnée],"",0,1)="","","X")</f>
        <v>#REF!</v>
      </c>
      <c r="V45" s="218" t="e">
        <f>IF(_xlfn.XLOOKUP(Dico2[[#This Row],[Nom du champ]],[1]!NotifPrev[Donnée],[1]!NotifPrev[Donnée],"",0,1)="","","X")</f>
        <v>#REF!</v>
      </c>
      <c r="W45" s="218" t="e">
        <f>IF(_xlfn.XLOOKUP(Dico2[[#This Row],[Nom du champ]],[1]!CRInfoSyndic[Donnée],[1]!CRInfoSyndic[Donnée],"",0,1)="","","X")</f>
        <v>#REF!</v>
      </c>
      <c r="X45" s="218" t="e">
        <f>IF(_xlfn.XLOOKUP(Dico2[[#This Row],[Nom du champ]],[1]!Addu[Donnée],[1]!Addu[Donnée],"",0,1)="","","X")</f>
        <v>#REF!</v>
      </c>
      <c r="Y45" s="218" t="e">
        <f>IF(_xlfn.XLOOKUP(Dico2[[#This Row],[Nom du champ]],[1]!CRAddu[Donnée],[1]!CRAddu[Donnée],"",0,1)="","","X")</f>
        <v>#REF!</v>
      </c>
      <c r="Z45" s="218" t="e">
        <f>IF(_xlfn.XLOOKUP(Dico2[[#This Row],[Nom du champ]],[1]!CmdAnn[Donnée],[1]!CmdAnn[Donnée],"",0,1)="","","X")</f>
        <v>#REF!</v>
      </c>
      <c r="AA45" s="218" t="e">
        <f>IF(_xlfn.XLOOKUP(Dico2[[#This Row],[Nom du champ]],[1]!CRAnnu[Donnée],[1]!CRAnnu[Donnée],"",0,1)="","","X")</f>
        <v>#REF!</v>
      </c>
    </row>
    <row r="46" spans="1:27">
      <c r="A46" s="219" t="s">
        <v>30</v>
      </c>
      <c r="B46" s="221" t="s">
        <v>42</v>
      </c>
      <c r="D46" s="218" t="e">
        <f>IF(_xlfn.XLOOKUP(Dico2[[#This Row],[Nom du champ]],[1]!IPE[Donnée],[1]!IPE[Donnée],"",0,1)="","","X")</f>
        <v>#REF!</v>
      </c>
      <c r="E46" s="218" t="e">
        <f>IF(_xlfn.XLOOKUP(Dico2[[#This Row],[Nom du champ]],[1]!CmdPB[Donnée],[1]!CmdPB[Donnée],"",0,1)="","","X")</f>
        <v>#REF!</v>
      </c>
      <c r="F46" s="218" t="e">
        <f>IF(_xlfn.XLOOKUP(Dico2[[#This Row],[Nom du champ]],[1]!ARcmdPB[Donnée],[1]!ARcmdPB[Donnée],"",0,1)="","","X")</f>
        <v>#REF!</v>
      </c>
      <c r="G46" s="218" t="e">
        <f>IF(_xlfn.XLOOKUP(Dico2[[#This Row],[Nom du champ]],[1]!CRcmdPB[Donnée],[1]!CRcmdPB[Donnée],"",0,1)="","","X")</f>
        <v>#REF!</v>
      </c>
      <c r="H46" s="218" t="e">
        <f>IF(_xlfn.XLOOKUP(Dico2[[#This Row],[Nom du champ]],[1]!AnnulationPB[Donnée],[1]!AnnulationPB[Donnée],"",0,1)="","","X")</f>
        <v>#REF!</v>
      </c>
      <c r="I46" s="218" t="e">
        <f>IF(_xlfn.XLOOKUP(Dico2[[#This Row],[Nom du champ]],[1]!ARannulationPB[Donnée],[1]!ARannulationPB[Donnée],"",0,1)="","","X")</f>
        <v>#REF!</v>
      </c>
      <c r="J46" s="218" t="e">
        <f>IF(_xlfn.XLOOKUP(Dico2[[#This Row],[Nom du champ]],[1]!CmdExtU[Donnée],[1]!CmdExtU[Donnée],"",0,1)="","","X")</f>
        <v>#REF!</v>
      </c>
      <c r="K46" s="218" t="e">
        <f>IF(_xlfn.XLOOKUP(Dico2[[#This Row],[Nom du champ]],[1]!ARCmdExtU[Donnée],[1]!ARCmdExtU[Donnée],"",0,1)="","","X")</f>
        <v>#REF!</v>
      </c>
      <c r="L46" s="218" t="e">
        <f>IF(_xlfn.XLOOKUP(Dico2[[#This Row],[Nom du champ]],[1]!CRCmdExtU[Donnée],[1]!CRCmdExtU[Donnée],"",0,1)="","","X")</f>
        <v>#REF!</v>
      </c>
      <c r="M46" s="218" t="e">
        <f>IF(_xlfn.XLOOKUP(Dico2[[#This Row],[Nom du champ]],[1]!CRMad[Donnée],[1]!CRMad[Donnée],"",0,1)="","","X")</f>
        <v>#REF!</v>
      </c>
      <c r="N46" s="218" t="e">
        <f>IF(_xlfn.XLOOKUP(Dico2[[#This Row],[Nom du champ]],[1]!DeltaIPE[Donnée],[1]!DeltaIPE[Donnée],"",0,1)="","","X")</f>
        <v>#REF!</v>
      </c>
      <c r="O46" s="218" t="e">
        <f>IF(_xlfn.XLOOKUP(Dico2[[#This Row],[Nom du champ]],[1]!HistoIPE[Donnée],[1]!HistoIPE[Donnée],"",0,1)="","","X")</f>
        <v>#REF!</v>
      </c>
      <c r="P46" s="218" t="e">
        <f>IF(_xlfn.XLOOKUP(Dico2[[#This Row],[Nom du champ]],[1]!CPN[Donnée],[1]!CPN[Donnée],"",0,1)="","","X")</f>
        <v>#REF!</v>
      </c>
      <c r="Q46" s="218" t="e">
        <f>IF(_xlfn.XLOOKUP(Dico2[[#This Row],[Nom du champ]],[1]!DeltaCPN[Donnée],[1]!DeltaCPN[Donnée],"",0,1)="","","X")</f>
        <v>#REF!</v>
      </c>
      <c r="R46" s="218" t="e">
        <f>IF(_xlfn.XLOOKUP(Dico2[[#This Row],[Nom du champ]],[1]!HistoCPN[Donnée],[1]!HistoCPN[Donnée],"",0,1)="","","X")</f>
        <v>#REF!</v>
      </c>
      <c r="S46" s="218" t="e">
        <f>IF(_xlfn.XLOOKUP(Dico2[[#This Row],[Nom du champ]],[1]!CmdinfoPM[Donnée],[1]!CmdinfoPM[Donnée],"",0,1)="","","X")</f>
        <v>#REF!</v>
      </c>
      <c r="T46" s="218" t="e">
        <f>IF(_xlfn.XLOOKUP(Dico2[[#This Row],[Nom du champ]],[1]!ARCmdInfoPM[Donnée],[1]!ARCmdInfoPM[Donnée],"",0,1)="","","X")</f>
        <v>#REF!</v>
      </c>
      <c r="U46" s="218" t="e">
        <f>IF(_xlfn.XLOOKUP(Dico2[[#This Row],[Nom du champ]],[1]!ARMad[Donnée],[1]!ARMad[Donnée],"",0,1)="","","X")</f>
        <v>#REF!</v>
      </c>
      <c r="V46" s="218" t="e">
        <f>IF(_xlfn.XLOOKUP(Dico2[[#This Row],[Nom du champ]],[1]!NotifPrev[Donnée],[1]!NotifPrev[Donnée],"",0,1)="","","X")</f>
        <v>#REF!</v>
      </c>
      <c r="W46" s="218" t="e">
        <f>IF(_xlfn.XLOOKUP(Dico2[[#This Row],[Nom du champ]],[1]!CRInfoSyndic[Donnée],[1]!CRInfoSyndic[Donnée],"",0,1)="","","X")</f>
        <v>#REF!</v>
      </c>
      <c r="X46" s="218" t="e">
        <f>IF(_xlfn.XLOOKUP(Dico2[[#This Row],[Nom du champ]],[1]!Addu[Donnée],[1]!Addu[Donnée],"",0,1)="","","X")</f>
        <v>#REF!</v>
      </c>
      <c r="Y46" s="218" t="e">
        <f>IF(_xlfn.XLOOKUP(Dico2[[#This Row],[Nom du champ]],[1]!CRAddu[Donnée],[1]!CRAddu[Donnée],"",0,1)="","","X")</f>
        <v>#REF!</v>
      </c>
      <c r="Z46" s="218" t="e">
        <f>IF(_xlfn.XLOOKUP(Dico2[[#This Row],[Nom du champ]],[1]!CmdAnn[Donnée],[1]!CmdAnn[Donnée],"",0,1)="","","X")</f>
        <v>#REF!</v>
      </c>
      <c r="AA46" s="218" t="e">
        <f>IF(_xlfn.XLOOKUP(Dico2[[#This Row],[Nom du champ]],[1]!CRAnnu[Donnée],[1]!CRAnnu[Donnée],"",0,1)="","","X")</f>
        <v>#REF!</v>
      </c>
    </row>
    <row r="47" spans="1:27">
      <c r="A47" s="221" t="s">
        <v>146</v>
      </c>
      <c r="B47" s="221" t="s">
        <v>42</v>
      </c>
      <c r="D47" s="218" t="e">
        <f>IF(_xlfn.XLOOKUP(Dico2[[#This Row],[Nom du champ]],[1]!IPE[Donnée],[1]!IPE[Donnée],"",0,1)="","","X")</f>
        <v>#REF!</v>
      </c>
      <c r="E47" s="218" t="e">
        <f>IF(_xlfn.XLOOKUP(Dico2[[#This Row],[Nom du champ]],[1]!CmdPB[Donnée],[1]!CmdPB[Donnée],"",0,1)="","","X")</f>
        <v>#REF!</v>
      </c>
      <c r="F47" s="218" t="e">
        <f>IF(_xlfn.XLOOKUP(Dico2[[#This Row],[Nom du champ]],[1]!ARcmdPB[Donnée],[1]!ARcmdPB[Donnée],"",0,1)="","","X")</f>
        <v>#REF!</v>
      </c>
      <c r="G47" s="218" t="e">
        <f>IF(_xlfn.XLOOKUP(Dico2[[#This Row],[Nom du champ]],[1]!CRcmdPB[Donnée],[1]!CRcmdPB[Donnée],"",0,1)="","","X")</f>
        <v>#REF!</v>
      </c>
      <c r="H47" s="218" t="e">
        <f>IF(_xlfn.XLOOKUP(Dico2[[#This Row],[Nom du champ]],[1]!AnnulationPB[Donnée],[1]!AnnulationPB[Donnée],"",0,1)="","","X")</f>
        <v>#REF!</v>
      </c>
      <c r="I47" s="218" t="e">
        <f>IF(_xlfn.XLOOKUP(Dico2[[#This Row],[Nom du champ]],[1]!ARannulationPB[Donnée],[1]!ARannulationPB[Donnée],"",0,1)="","","X")</f>
        <v>#REF!</v>
      </c>
      <c r="J47" s="218" t="e">
        <f>IF(_xlfn.XLOOKUP(Dico2[[#This Row],[Nom du champ]],[1]!CmdExtU[Donnée],[1]!CmdExtU[Donnée],"",0,1)="","","X")</f>
        <v>#REF!</v>
      </c>
      <c r="K47" s="218" t="e">
        <f>IF(_xlfn.XLOOKUP(Dico2[[#This Row],[Nom du champ]],[1]!ARCmdExtU[Donnée],[1]!ARCmdExtU[Donnée],"",0,1)="","","X")</f>
        <v>#REF!</v>
      </c>
      <c r="L47" s="218" t="e">
        <f>IF(_xlfn.XLOOKUP(Dico2[[#This Row],[Nom du champ]],[1]!CRCmdExtU[Donnée],[1]!CRCmdExtU[Donnée],"",0,1)="","","X")</f>
        <v>#REF!</v>
      </c>
      <c r="M47" s="218" t="e">
        <f>IF(_xlfn.XLOOKUP(Dico2[[#This Row],[Nom du champ]],[1]!CRMad[Donnée],[1]!CRMad[Donnée],"",0,1)="","","X")</f>
        <v>#REF!</v>
      </c>
      <c r="N47" s="218" t="e">
        <f>IF(_xlfn.XLOOKUP(Dico2[[#This Row],[Nom du champ]],[1]!DeltaIPE[Donnée],[1]!DeltaIPE[Donnée],"",0,1)="","","X")</f>
        <v>#REF!</v>
      </c>
      <c r="O47" s="218" t="e">
        <f>IF(_xlfn.XLOOKUP(Dico2[[#This Row],[Nom du champ]],[1]!HistoIPE[Donnée],[1]!HistoIPE[Donnée],"",0,1)="","","X")</f>
        <v>#REF!</v>
      </c>
      <c r="P47" s="218" t="e">
        <f>IF(_xlfn.XLOOKUP(Dico2[[#This Row],[Nom du champ]],[1]!CPN[Donnée],[1]!CPN[Donnée],"",0,1)="","","X")</f>
        <v>#REF!</v>
      </c>
      <c r="Q47" s="218" t="e">
        <f>IF(_xlfn.XLOOKUP(Dico2[[#This Row],[Nom du champ]],[1]!DeltaCPN[Donnée],[1]!DeltaCPN[Donnée],"",0,1)="","","X")</f>
        <v>#REF!</v>
      </c>
      <c r="R47" s="218" t="e">
        <f>IF(_xlfn.XLOOKUP(Dico2[[#This Row],[Nom du champ]],[1]!HistoCPN[Donnée],[1]!HistoCPN[Donnée],"",0,1)="","","X")</f>
        <v>#REF!</v>
      </c>
      <c r="S47" s="218" t="e">
        <f>IF(_xlfn.XLOOKUP(Dico2[[#This Row],[Nom du champ]],[1]!CmdinfoPM[Donnée],[1]!CmdinfoPM[Donnée],"",0,1)="","","X")</f>
        <v>#REF!</v>
      </c>
      <c r="T47" s="218" t="e">
        <f>IF(_xlfn.XLOOKUP(Dico2[[#This Row],[Nom du champ]],[1]!ARCmdInfoPM[Donnée],[1]!ARCmdInfoPM[Donnée],"",0,1)="","","X")</f>
        <v>#REF!</v>
      </c>
      <c r="U47" s="218" t="e">
        <f>IF(_xlfn.XLOOKUP(Dico2[[#This Row],[Nom du champ]],[1]!ARMad[Donnée],[1]!ARMad[Donnée],"",0,1)="","","X")</f>
        <v>#REF!</v>
      </c>
      <c r="V47" s="218" t="e">
        <f>IF(_xlfn.XLOOKUP(Dico2[[#This Row],[Nom du champ]],[1]!NotifPrev[Donnée],[1]!NotifPrev[Donnée],"",0,1)="","","X")</f>
        <v>#REF!</v>
      </c>
      <c r="W47" s="218" t="e">
        <f>IF(_xlfn.XLOOKUP(Dico2[[#This Row],[Nom du champ]],[1]!CRInfoSyndic[Donnée],[1]!CRInfoSyndic[Donnée],"",0,1)="","","X")</f>
        <v>#REF!</v>
      </c>
      <c r="X47" s="218" t="e">
        <f>IF(_xlfn.XLOOKUP(Dico2[[#This Row],[Nom du champ]],[1]!Addu[Donnée],[1]!Addu[Donnée],"",0,1)="","","X")</f>
        <v>#REF!</v>
      </c>
      <c r="Y47" s="218" t="e">
        <f>IF(_xlfn.XLOOKUP(Dico2[[#This Row],[Nom du champ]],[1]!CRAddu[Donnée],[1]!CRAddu[Donnée],"",0,1)="","","X")</f>
        <v>#REF!</v>
      </c>
      <c r="Z47" s="218" t="e">
        <f>IF(_xlfn.XLOOKUP(Dico2[[#This Row],[Nom du champ]],[1]!CmdAnn[Donnée],[1]!CmdAnn[Donnée],"",0,1)="","","X")</f>
        <v>#REF!</v>
      </c>
      <c r="AA47" s="218" t="e">
        <f>IF(_xlfn.XLOOKUP(Dico2[[#This Row],[Nom du champ]],[1]!CRAnnu[Donnée],[1]!CRAnnu[Donnée],"",0,1)="","","X")</f>
        <v>#REF!</v>
      </c>
    </row>
    <row r="48" spans="1:27">
      <c r="A48" s="221" t="s">
        <v>150</v>
      </c>
      <c r="B48" s="221" t="s">
        <v>828</v>
      </c>
      <c r="D48" s="218" t="e">
        <f>IF(_xlfn.XLOOKUP(Dico2[[#This Row],[Nom du champ]],[1]!IPE[Donnée],[1]!IPE[Donnée],"",0,1)="","","X")</f>
        <v>#REF!</v>
      </c>
      <c r="E48" s="218" t="e">
        <f>IF(_xlfn.XLOOKUP(Dico2[[#This Row],[Nom du champ]],[1]!CmdPB[Donnée],[1]!CmdPB[Donnée],"",0,1)="","","X")</f>
        <v>#REF!</v>
      </c>
      <c r="F48" s="218" t="e">
        <f>IF(_xlfn.XLOOKUP(Dico2[[#This Row],[Nom du champ]],[1]!ARcmdPB[Donnée],[1]!ARcmdPB[Donnée],"",0,1)="","","X")</f>
        <v>#REF!</v>
      </c>
      <c r="G48" s="218" t="e">
        <f>IF(_xlfn.XLOOKUP(Dico2[[#This Row],[Nom du champ]],[1]!CRcmdPB[Donnée],[1]!CRcmdPB[Donnée],"",0,1)="","","X")</f>
        <v>#REF!</v>
      </c>
      <c r="H48" s="218" t="e">
        <f>IF(_xlfn.XLOOKUP(Dico2[[#This Row],[Nom du champ]],[1]!AnnulationPB[Donnée],[1]!AnnulationPB[Donnée],"",0,1)="","","X")</f>
        <v>#REF!</v>
      </c>
      <c r="I48" s="218" t="e">
        <f>IF(_xlfn.XLOOKUP(Dico2[[#This Row],[Nom du champ]],[1]!ARannulationPB[Donnée],[1]!ARannulationPB[Donnée],"",0,1)="","","X")</f>
        <v>#REF!</v>
      </c>
      <c r="J48" s="218" t="e">
        <f>IF(_xlfn.XLOOKUP(Dico2[[#This Row],[Nom du champ]],[1]!CmdExtU[Donnée],[1]!CmdExtU[Donnée],"",0,1)="","","X")</f>
        <v>#REF!</v>
      </c>
      <c r="K48" s="218" t="e">
        <f>IF(_xlfn.XLOOKUP(Dico2[[#This Row],[Nom du champ]],[1]!ARCmdExtU[Donnée],[1]!ARCmdExtU[Donnée],"",0,1)="","","X")</f>
        <v>#REF!</v>
      </c>
      <c r="L48" s="218" t="e">
        <f>IF(_xlfn.XLOOKUP(Dico2[[#This Row],[Nom du champ]],[1]!CRCmdExtU[Donnée],[1]!CRCmdExtU[Donnée],"",0,1)="","","X")</f>
        <v>#REF!</v>
      </c>
      <c r="M48" s="218" t="e">
        <f>IF(_xlfn.XLOOKUP(Dico2[[#This Row],[Nom du champ]],[1]!CRMad[Donnée],[1]!CRMad[Donnée],"",0,1)="","","X")</f>
        <v>#REF!</v>
      </c>
      <c r="N48" s="218" t="e">
        <f>IF(_xlfn.XLOOKUP(Dico2[[#This Row],[Nom du champ]],[1]!DeltaIPE[Donnée],[1]!DeltaIPE[Donnée],"",0,1)="","","X")</f>
        <v>#REF!</v>
      </c>
      <c r="O48" s="218" t="e">
        <f>IF(_xlfn.XLOOKUP(Dico2[[#This Row],[Nom du champ]],[1]!HistoIPE[Donnée],[1]!HistoIPE[Donnée],"",0,1)="","","X")</f>
        <v>#REF!</v>
      </c>
      <c r="P48" s="218" t="e">
        <f>IF(_xlfn.XLOOKUP(Dico2[[#This Row],[Nom du champ]],[1]!CPN[Donnée],[1]!CPN[Donnée],"",0,1)="","","X")</f>
        <v>#REF!</v>
      </c>
      <c r="Q48" s="218" t="e">
        <f>IF(_xlfn.XLOOKUP(Dico2[[#This Row],[Nom du champ]],[1]!DeltaCPN[Donnée],[1]!DeltaCPN[Donnée],"",0,1)="","","X")</f>
        <v>#REF!</v>
      </c>
      <c r="R48" s="218" t="e">
        <f>IF(_xlfn.XLOOKUP(Dico2[[#This Row],[Nom du champ]],[1]!HistoCPN[Donnée],[1]!HistoCPN[Donnée],"",0,1)="","","X")</f>
        <v>#REF!</v>
      </c>
      <c r="S48" s="218" t="e">
        <f>IF(_xlfn.XLOOKUP(Dico2[[#This Row],[Nom du champ]],[1]!CmdinfoPM[Donnée],[1]!CmdinfoPM[Donnée],"",0,1)="","","X")</f>
        <v>#REF!</v>
      </c>
      <c r="T48" s="218" t="e">
        <f>IF(_xlfn.XLOOKUP(Dico2[[#This Row],[Nom du champ]],[1]!ARCmdInfoPM[Donnée],[1]!ARCmdInfoPM[Donnée],"",0,1)="","","X")</f>
        <v>#REF!</v>
      </c>
      <c r="U48" s="218" t="e">
        <f>IF(_xlfn.XLOOKUP(Dico2[[#This Row],[Nom du champ]],[1]!ARMad[Donnée],[1]!ARMad[Donnée],"",0,1)="","","X")</f>
        <v>#REF!</v>
      </c>
      <c r="V48" s="218" t="e">
        <f>IF(_xlfn.XLOOKUP(Dico2[[#This Row],[Nom du champ]],[1]!NotifPrev[Donnée],[1]!NotifPrev[Donnée],"",0,1)="","","X")</f>
        <v>#REF!</v>
      </c>
      <c r="W48" s="218" t="e">
        <f>IF(_xlfn.XLOOKUP(Dico2[[#This Row],[Nom du champ]],[1]!CRInfoSyndic[Donnée],[1]!CRInfoSyndic[Donnée],"",0,1)="","","X")</f>
        <v>#REF!</v>
      </c>
      <c r="X48" s="218" t="e">
        <f>IF(_xlfn.XLOOKUP(Dico2[[#This Row],[Nom du champ]],[1]!Addu[Donnée],[1]!Addu[Donnée],"",0,1)="","","X")</f>
        <v>#REF!</v>
      </c>
      <c r="Y48" s="218" t="e">
        <f>IF(_xlfn.XLOOKUP(Dico2[[#This Row],[Nom du champ]],[1]!CRAddu[Donnée],[1]!CRAddu[Donnée],"",0,1)="","","X")</f>
        <v>#REF!</v>
      </c>
      <c r="Z48" s="218" t="e">
        <f>IF(_xlfn.XLOOKUP(Dico2[[#This Row],[Nom du champ]],[1]!CmdAnn[Donnée],[1]!CmdAnn[Donnée],"",0,1)="","","X")</f>
        <v>#REF!</v>
      </c>
      <c r="AA48" s="218" t="e">
        <f>IF(_xlfn.XLOOKUP(Dico2[[#This Row],[Nom du champ]],[1]!CRAnnu[Donnée],[1]!CRAnnu[Donnée],"",0,1)="","","X")</f>
        <v>#REF!</v>
      </c>
    </row>
    <row r="49" spans="1:27">
      <c r="A49" s="221" t="s">
        <v>184</v>
      </c>
      <c r="B49" s="221" t="s">
        <v>42</v>
      </c>
      <c r="D49" s="218" t="e">
        <f>IF(_xlfn.XLOOKUP(Dico2[[#This Row],[Nom du champ]],[1]!IPE[Donnée],[1]!IPE[Donnée],"",0,1)="","","X")</f>
        <v>#REF!</v>
      </c>
      <c r="E49" s="218" t="e">
        <f>IF(_xlfn.XLOOKUP(Dico2[[#This Row],[Nom du champ]],[1]!CmdPB[Donnée],[1]!CmdPB[Donnée],"",0,1)="","","X")</f>
        <v>#REF!</v>
      </c>
      <c r="F49" s="218" t="e">
        <f>IF(_xlfn.XLOOKUP(Dico2[[#This Row],[Nom du champ]],[1]!ARcmdPB[Donnée],[1]!ARcmdPB[Donnée],"",0,1)="","","X")</f>
        <v>#REF!</v>
      </c>
      <c r="G49" s="218" t="e">
        <f>IF(_xlfn.XLOOKUP(Dico2[[#This Row],[Nom du champ]],[1]!CRcmdPB[Donnée],[1]!CRcmdPB[Donnée],"",0,1)="","","X")</f>
        <v>#REF!</v>
      </c>
      <c r="H49" s="218" t="e">
        <f>IF(_xlfn.XLOOKUP(Dico2[[#This Row],[Nom du champ]],[1]!AnnulationPB[Donnée],[1]!AnnulationPB[Donnée],"",0,1)="","","X")</f>
        <v>#REF!</v>
      </c>
      <c r="I49" s="218" t="e">
        <f>IF(_xlfn.XLOOKUP(Dico2[[#This Row],[Nom du champ]],[1]!ARannulationPB[Donnée],[1]!ARannulationPB[Donnée],"",0,1)="","","X")</f>
        <v>#REF!</v>
      </c>
      <c r="J49" s="218" t="e">
        <f>IF(_xlfn.XLOOKUP(Dico2[[#This Row],[Nom du champ]],[1]!CmdExtU[Donnée],[1]!CmdExtU[Donnée],"",0,1)="","","X")</f>
        <v>#REF!</v>
      </c>
      <c r="K49" s="218" t="e">
        <f>IF(_xlfn.XLOOKUP(Dico2[[#This Row],[Nom du champ]],[1]!ARCmdExtU[Donnée],[1]!ARCmdExtU[Donnée],"",0,1)="","","X")</f>
        <v>#REF!</v>
      </c>
      <c r="L49" s="218" t="e">
        <f>IF(_xlfn.XLOOKUP(Dico2[[#This Row],[Nom du champ]],[1]!CRCmdExtU[Donnée],[1]!CRCmdExtU[Donnée],"",0,1)="","","X")</f>
        <v>#REF!</v>
      </c>
      <c r="M49" s="218" t="e">
        <f>IF(_xlfn.XLOOKUP(Dico2[[#This Row],[Nom du champ]],[1]!CRMad[Donnée],[1]!CRMad[Donnée],"",0,1)="","","X")</f>
        <v>#REF!</v>
      </c>
      <c r="N49" s="218" t="e">
        <f>IF(_xlfn.XLOOKUP(Dico2[[#This Row],[Nom du champ]],[1]!DeltaIPE[Donnée],[1]!DeltaIPE[Donnée],"",0,1)="","","X")</f>
        <v>#REF!</v>
      </c>
      <c r="O49" s="218" t="e">
        <f>IF(_xlfn.XLOOKUP(Dico2[[#This Row],[Nom du champ]],[1]!HistoIPE[Donnée],[1]!HistoIPE[Donnée],"",0,1)="","","X")</f>
        <v>#REF!</v>
      </c>
      <c r="P49" s="218" t="e">
        <f>IF(_xlfn.XLOOKUP(Dico2[[#This Row],[Nom du champ]],[1]!CPN[Donnée],[1]!CPN[Donnée],"",0,1)="","","X")</f>
        <v>#REF!</v>
      </c>
      <c r="Q49" s="218" t="e">
        <f>IF(_xlfn.XLOOKUP(Dico2[[#This Row],[Nom du champ]],[1]!DeltaCPN[Donnée],[1]!DeltaCPN[Donnée],"",0,1)="","","X")</f>
        <v>#REF!</v>
      </c>
      <c r="R49" s="218" t="e">
        <f>IF(_xlfn.XLOOKUP(Dico2[[#This Row],[Nom du champ]],[1]!HistoCPN[Donnée],[1]!HistoCPN[Donnée],"",0,1)="","","X")</f>
        <v>#REF!</v>
      </c>
      <c r="S49" s="218" t="e">
        <f>IF(_xlfn.XLOOKUP(Dico2[[#This Row],[Nom du champ]],[1]!CmdinfoPM[Donnée],[1]!CmdinfoPM[Donnée],"",0,1)="","","X")</f>
        <v>#REF!</v>
      </c>
      <c r="T49" s="218" t="e">
        <f>IF(_xlfn.XLOOKUP(Dico2[[#This Row],[Nom du champ]],[1]!ARCmdInfoPM[Donnée],[1]!ARCmdInfoPM[Donnée],"",0,1)="","","X")</f>
        <v>#REF!</v>
      </c>
      <c r="U49" s="218" t="e">
        <f>IF(_xlfn.XLOOKUP(Dico2[[#This Row],[Nom du champ]],[1]!ARMad[Donnée],[1]!ARMad[Donnée],"",0,1)="","","X")</f>
        <v>#REF!</v>
      </c>
      <c r="V49" s="218" t="e">
        <f>IF(_xlfn.XLOOKUP(Dico2[[#This Row],[Nom du champ]],[1]!NotifPrev[Donnée],[1]!NotifPrev[Donnée],"",0,1)="","","X")</f>
        <v>#REF!</v>
      </c>
      <c r="W49" s="218" t="e">
        <f>IF(_xlfn.XLOOKUP(Dico2[[#This Row],[Nom du champ]],[1]!CRInfoSyndic[Donnée],[1]!CRInfoSyndic[Donnée],"",0,1)="","","X")</f>
        <v>#REF!</v>
      </c>
      <c r="X49" s="218" t="e">
        <f>IF(_xlfn.XLOOKUP(Dico2[[#This Row],[Nom du champ]],[1]!Addu[Donnée],[1]!Addu[Donnée],"",0,1)="","","X")</f>
        <v>#REF!</v>
      </c>
      <c r="Y49" s="218" t="e">
        <f>IF(_xlfn.XLOOKUP(Dico2[[#This Row],[Nom du champ]],[1]!CRAddu[Donnée],[1]!CRAddu[Donnée],"",0,1)="","","X")</f>
        <v>#REF!</v>
      </c>
      <c r="Z49" s="218" t="e">
        <f>IF(_xlfn.XLOOKUP(Dico2[[#This Row],[Nom du champ]],[1]!CmdAnn[Donnée],[1]!CmdAnn[Donnée],"",0,1)="","","X")</f>
        <v>#REF!</v>
      </c>
      <c r="AA49" s="218" t="e">
        <f>IF(_xlfn.XLOOKUP(Dico2[[#This Row],[Nom du champ]],[1]!CRAnnu[Donnée],[1]!CRAnnu[Donnée],"",0,1)="","","X")</f>
        <v>#REF!</v>
      </c>
    </row>
    <row r="50" spans="1:27">
      <c r="A50" s="211" t="s">
        <v>520</v>
      </c>
      <c r="B50" s="211" t="s">
        <v>42</v>
      </c>
      <c r="D50" s="218" t="e">
        <f>IF(_xlfn.XLOOKUP(Dico2[[#This Row],[Nom du champ]],[1]!IPE[Donnée],[1]!IPE[Donnée],"",0,1)="","","X")</f>
        <v>#REF!</v>
      </c>
      <c r="E50" s="218" t="e">
        <f>IF(_xlfn.XLOOKUP(Dico2[[#This Row],[Nom du champ]],[1]!CmdPB[Donnée],[1]!CmdPB[Donnée],"",0,1)="","","X")</f>
        <v>#REF!</v>
      </c>
      <c r="F50" s="218" t="e">
        <f>IF(_xlfn.XLOOKUP(Dico2[[#This Row],[Nom du champ]],[1]!ARcmdPB[Donnée],[1]!ARcmdPB[Donnée],"",0,1)="","","X")</f>
        <v>#REF!</v>
      </c>
      <c r="G50" s="218" t="e">
        <f>IF(_xlfn.XLOOKUP(Dico2[[#This Row],[Nom du champ]],[1]!CRcmdPB[Donnée],[1]!CRcmdPB[Donnée],"",0,1)="","","X")</f>
        <v>#REF!</v>
      </c>
      <c r="H50" s="218" t="e">
        <f>IF(_xlfn.XLOOKUP(Dico2[[#This Row],[Nom du champ]],[1]!AnnulationPB[Donnée],[1]!AnnulationPB[Donnée],"",0,1)="","","X")</f>
        <v>#REF!</v>
      </c>
      <c r="I50" s="218" t="e">
        <f>IF(_xlfn.XLOOKUP(Dico2[[#This Row],[Nom du champ]],[1]!ARannulationPB[Donnée],[1]!ARannulationPB[Donnée],"",0,1)="","","X")</f>
        <v>#REF!</v>
      </c>
      <c r="J50" s="218" t="e">
        <f>IF(_xlfn.XLOOKUP(Dico2[[#This Row],[Nom du champ]],[1]!CmdExtU[Donnée],[1]!CmdExtU[Donnée],"",0,1)="","","X")</f>
        <v>#REF!</v>
      </c>
      <c r="K50" s="218" t="e">
        <f>IF(_xlfn.XLOOKUP(Dico2[[#This Row],[Nom du champ]],[1]!ARCmdExtU[Donnée],[1]!ARCmdExtU[Donnée],"",0,1)="","","X")</f>
        <v>#REF!</v>
      </c>
      <c r="L50" s="218" t="e">
        <f>IF(_xlfn.XLOOKUP(Dico2[[#This Row],[Nom du champ]],[1]!CRCmdExtU[Donnée],[1]!CRCmdExtU[Donnée],"",0,1)="","","X")</f>
        <v>#REF!</v>
      </c>
      <c r="M50" s="218" t="e">
        <f>IF(_xlfn.XLOOKUP(Dico2[[#This Row],[Nom du champ]],[1]!CRMad[Donnée],[1]!CRMad[Donnée],"",0,1)="","","X")</f>
        <v>#REF!</v>
      </c>
      <c r="N50" s="218" t="e">
        <f>IF(_xlfn.XLOOKUP(Dico2[[#This Row],[Nom du champ]],[1]!DeltaIPE[Donnée],[1]!DeltaIPE[Donnée],"",0,1)="","","X")</f>
        <v>#REF!</v>
      </c>
      <c r="O50" s="218" t="e">
        <f>IF(_xlfn.XLOOKUP(Dico2[[#This Row],[Nom du champ]],[1]!HistoIPE[Donnée],[1]!HistoIPE[Donnée],"",0,1)="","","X")</f>
        <v>#REF!</v>
      </c>
      <c r="P50" s="218" t="e">
        <f>IF(_xlfn.XLOOKUP(Dico2[[#This Row],[Nom du champ]],[1]!CPN[Donnée],[1]!CPN[Donnée],"",0,1)="","","X")</f>
        <v>#REF!</v>
      </c>
      <c r="Q50" s="218" t="e">
        <f>IF(_xlfn.XLOOKUP(Dico2[[#This Row],[Nom du champ]],[1]!DeltaCPN[Donnée],[1]!DeltaCPN[Donnée],"",0,1)="","","X")</f>
        <v>#REF!</v>
      </c>
      <c r="R50" s="218" t="e">
        <f>IF(_xlfn.XLOOKUP(Dico2[[#This Row],[Nom du champ]],[1]!HistoCPN[Donnée],[1]!HistoCPN[Donnée],"",0,1)="","","X")</f>
        <v>#REF!</v>
      </c>
      <c r="S50" s="218" t="e">
        <f>IF(_xlfn.XLOOKUP(Dico2[[#This Row],[Nom du champ]],[1]!CmdinfoPM[Donnée],[1]!CmdinfoPM[Donnée],"",0,1)="","","X")</f>
        <v>#REF!</v>
      </c>
      <c r="T50" s="218" t="e">
        <f>IF(_xlfn.XLOOKUP(Dico2[[#This Row],[Nom du champ]],[1]!ARCmdInfoPM[Donnée],[1]!ARCmdInfoPM[Donnée],"",0,1)="","","X")</f>
        <v>#REF!</v>
      </c>
      <c r="U50" s="218" t="e">
        <f>IF(_xlfn.XLOOKUP(Dico2[[#This Row],[Nom du champ]],[1]!ARMad[Donnée],[1]!ARMad[Donnée],"",0,1)="","","X")</f>
        <v>#REF!</v>
      </c>
      <c r="V50" s="218" t="e">
        <f>IF(_xlfn.XLOOKUP(Dico2[[#This Row],[Nom du champ]],[1]!NotifPrev[Donnée],[1]!NotifPrev[Donnée],"",0,1)="","","X")</f>
        <v>#REF!</v>
      </c>
      <c r="W50" s="218" t="e">
        <f>IF(_xlfn.XLOOKUP(Dico2[[#This Row],[Nom du champ]],[1]!CRInfoSyndic[Donnée],[1]!CRInfoSyndic[Donnée],"",0,1)="","","X")</f>
        <v>#REF!</v>
      </c>
      <c r="X50" s="218" t="e">
        <f>IF(_xlfn.XLOOKUP(Dico2[[#This Row],[Nom du champ]],[1]!Addu[Donnée],[1]!Addu[Donnée],"",0,1)="","","X")</f>
        <v>#REF!</v>
      </c>
      <c r="Y50" s="218" t="e">
        <f>IF(_xlfn.XLOOKUP(Dico2[[#This Row],[Nom du champ]],[1]!CRAddu[Donnée],[1]!CRAddu[Donnée],"",0,1)="","","X")</f>
        <v>#REF!</v>
      </c>
      <c r="Z50" s="218" t="e">
        <f>IF(_xlfn.XLOOKUP(Dico2[[#This Row],[Nom du champ]],[1]!CmdAnn[Donnée],[1]!CmdAnn[Donnée],"",0,1)="","","X")</f>
        <v>#REF!</v>
      </c>
      <c r="AA50" s="218" t="e">
        <f>IF(_xlfn.XLOOKUP(Dico2[[#This Row],[Nom du champ]],[1]!CRAnnu[Donnée],[1]!CRAnnu[Donnée],"",0,1)="","","X")</f>
        <v>#REF!</v>
      </c>
    </row>
    <row r="51" spans="1:27">
      <c r="A51" s="221" t="s">
        <v>162</v>
      </c>
      <c r="B51" s="221" t="s">
        <v>48</v>
      </c>
      <c r="D51" s="218" t="e">
        <f>IF(_xlfn.XLOOKUP(Dico2[[#This Row],[Nom du champ]],[1]!IPE[Donnée],[1]!IPE[Donnée],"",0,1)="","","X")</f>
        <v>#REF!</v>
      </c>
      <c r="E51" s="218" t="e">
        <f>IF(_xlfn.XLOOKUP(Dico2[[#This Row],[Nom du champ]],[1]!CmdPB[Donnée],[1]!CmdPB[Donnée],"",0,1)="","","X")</f>
        <v>#REF!</v>
      </c>
      <c r="F51" s="218" t="e">
        <f>IF(_xlfn.XLOOKUP(Dico2[[#This Row],[Nom du champ]],[1]!ARcmdPB[Donnée],[1]!ARcmdPB[Donnée],"",0,1)="","","X")</f>
        <v>#REF!</v>
      </c>
      <c r="G51" s="218" t="e">
        <f>IF(_xlfn.XLOOKUP(Dico2[[#This Row],[Nom du champ]],[1]!CRcmdPB[Donnée],[1]!CRcmdPB[Donnée],"",0,1)="","","X")</f>
        <v>#REF!</v>
      </c>
      <c r="H51" s="218" t="e">
        <f>IF(_xlfn.XLOOKUP(Dico2[[#This Row],[Nom du champ]],[1]!AnnulationPB[Donnée],[1]!AnnulationPB[Donnée],"",0,1)="","","X")</f>
        <v>#REF!</v>
      </c>
      <c r="I51" s="218" t="e">
        <f>IF(_xlfn.XLOOKUP(Dico2[[#This Row],[Nom du champ]],[1]!ARannulationPB[Donnée],[1]!ARannulationPB[Donnée],"",0,1)="","","X")</f>
        <v>#REF!</v>
      </c>
      <c r="J51" s="218" t="e">
        <f>IF(_xlfn.XLOOKUP(Dico2[[#This Row],[Nom du champ]],[1]!CmdExtU[Donnée],[1]!CmdExtU[Donnée],"",0,1)="","","X")</f>
        <v>#REF!</v>
      </c>
      <c r="K51" s="218" t="e">
        <f>IF(_xlfn.XLOOKUP(Dico2[[#This Row],[Nom du champ]],[1]!ARCmdExtU[Donnée],[1]!ARCmdExtU[Donnée],"",0,1)="","","X")</f>
        <v>#REF!</v>
      </c>
      <c r="L51" s="218" t="e">
        <f>IF(_xlfn.XLOOKUP(Dico2[[#This Row],[Nom du champ]],[1]!CRCmdExtU[Donnée],[1]!CRCmdExtU[Donnée],"",0,1)="","","X")</f>
        <v>#REF!</v>
      </c>
      <c r="M51" s="218" t="e">
        <f>IF(_xlfn.XLOOKUP(Dico2[[#This Row],[Nom du champ]],[1]!CRMad[Donnée],[1]!CRMad[Donnée],"",0,1)="","","X")</f>
        <v>#REF!</v>
      </c>
      <c r="N51" s="218" t="e">
        <f>IF(_xlfn.XLOOKUP(Dico2[[#This Row],[Nom du champ]],[1]!DeltaIPE[Donnée],[1]!DeltaIPE[Donnée],"",0,1)="","","X")</f>
        <v>#REF!</v>
      </c>
      <c r="O51" s="218" t="e">
        <f>IF(_xlfn.XLOOKUP(Dico2[[#This Row],[Nom du champ]],[1]!HistoIPE[Donnée],[1]!HistoIPE[Donnée],"",0,1)="","","X")</f>
        <v>#REF!</v>
      </c>
      <c r="P51" s="218" t="e">
        <f>IF(_xlfn.XLOOKUP(Dico2[[#This Row],[Nom du champ]],[1]!CPN[Donnée],[1]!CPN[Donnée],"",0,1)="","","X")</f>
        <v>#REF!</v>
      </c>
      <c r="Q51" s="218" t="e">
        <f>IF(_xlfn.XLOOKUP(Dico2[[#This Row],[Nom du champ]],[1]!DeltaCPN[Donnée],[1]!DeltaCPN[Donnée],"",0,1)="","","X")</f>
        <v>#REF!</v>
      </c>
      <c r="R51" s="218" t="e">
        <f>IF(_xlfn.XLOOKUP(Dico2[[#This Row],[Nom du champ]],[1]!HistoCPN[Donnée],[1]!HistoCPN[Donnée],"",0,1)="","","X")</f>
        <v>#REF!</v>
      </c>
      <c r="S51" s="218" t="e">
        <f>IF(_xlfn.XLOOKUP(Dico2[[#This Row],[Nom du champ]],[1]!CmdinfoPM[Donnée],[1]!CmdinfoPM[Donnée],"",0,1)="","","X")</f>
        <v>#REF!</v>
      </c>
      <c r="T51" s="218" t="e">
        <f>IF(_xlfn.XLOOKUP(Dico2[[#This Row],[Nom du champ]],[1]!ARCmdInfoPM[Donnée],[1]!ARCmdInfoPM[Donnée],"",0,1)="","","X")</f>
        <v>#REF!</v>
      </c>
      <c r="U51" s="218" t="e">
        <f>IF(_xlfn.XLOOKUP(Dico2[[#This Row],[Nom du champ]],[1]!ARMad[Donnée],[1]!ARMad[Donnée],"",0,1)="","","X")</f>
        <v>#REF!</v>
      </c>
      <c r="V51" s="218" t="e">
        <f>IF(_xlfn.XLOOKUP(Dico2[[#This Row],[Nom du champ]],[1]!NotifPrev[Donnée],[1]!NotifPrev[Donnée],"",0,1)="","","X")</f>
        <v>#REF!</v>
      </c>
      <c r="W51" s="218" t="e">
        <f>IF(_xlfn.XLOOKUP(Dico2[[#This Row],[Nom du champ]],[1]!CRInfoSyndic[Donnée],[1]!CRInfoSyndic[Donnée],"",0,1)="","","X")</f>
        <v>#REF!</v>
      </c>
      <c r="X51" s="218" t="e">
        <f>IF(_xlfn.XLOOKUP(Dico2[[#This Row],[Nom du champ]],[1]!Addu[Donnée],[1]!Addu[Donnée],"",0,1)="","","X")</f>
        <v>#REF!</v>
      </c>
      <c r="Y51" s="218" t="e">
        <f>IF(_xlfn.XLOOKUP(Dico2[[#This Row],[Nom du champ]],[1]!CRAddu[Donnée],[1]!CRAddu[Donnée],"",0,1)="","","X")</f>
        <v>#REF!</v>
      </c>
      <c r="Z51" s="218" t="e">
        <f>IF(_xlfn.XLOOKUP(Dico2[[#This Row],[Nom du champ]],[1]!CmdAnn[Donnée],[1]!CmdAnn[Donnée],"",0,1)="","","X")</f>
        <v>#REF!</v>
      </c>
      <c r="AA51" s="218" t="e">
        <f>IF(_xlfn.XLOOKUP(Dico2[[#This Row],[Nom du champ]],[1]!CRAnnu[Donnée],[1]!CRAnnu[Donnée],"",0,1)="","","X")</f>
        <v>#REF!</v>
      </c>
    </row>
    <row r="52" spans="1:27">
      <c r="A52" s="221" t="s">
        <v>161</v>
      </c>
      <c r="B52" s="221" t="s">
        <v>48</v>
      </c>
      <c r="D52" s="218" t="e">
        <f>IF(_xlfn.XLOOKUP(Dico2[[#This Row],[Nom du champ]],[1]!IPE[Donnée],[1]!IPE[Donnée],"",0,1)="","","X")</f>
        <v>#REF!</v>
      </c>
      <c r="E52" s="218" t="e">
        <f>IF(_xlfn.XLOOKUP(Dico2[[#This Row],[Nom du champ]],[1]!CmdPB[Donnée],[1]!CmdPB[Donnée],"",0,1)="","","X")</f>
        <v>#REF!</v>
      </c>
      <c r="F52" s="218" t="e">
        <f>IF(_xlfn.XLOOKUP(Dico2[[#This Row],[Nom du champ]],[1]!ARcmdPB[Donnée],[1]!ARcmdPB[Donnée],"",0,1)="","","X")</f>
        <v>#REF!</v>
      </c>
      <c r="G52" s="218" t="e">
        <f>IF(_xlfn.XLOOKUP(Dico2[[#This Row],[Nom du champ]],[1]!CRcmdPB[Donnée],[1]!CRcmdPB[Donnée],"",0,1)="","","X")</f>
        <v>#REF!</v>
      </c>
      <c r="H52" s="218" t="e">
        <f>IF(_xlfn.XLOOKUP(Dico2[[#This Row],[Nom du champ]],[1]!AnnulationPB[Donnée],[1]!AnnulationPB[Donnée],"",0,1)="","","X")</f>
        <v>#REF!</v>
      </c>
      <c r="I52" s="218" t="e">
        <f>IF(_xlfn.XLOOKUP(Dico2[[#This Row],[Nom du champ]],[1]!ARannulationPB[Donnée],[1]!ARannulationPB[Donnée],"",0,1)="","","X")</f>
        <v>#REF!</v>
      </c>
      <c r="J52" s="218" t="e">
        <f>IF(_xlfn.XLOOKUP(Dico2[[#This Row],[Nom du champ]],[1]!CmdExtU[Donnée],[1]!CmdExtU[Donnée],"",0,1)="","","X")</f>
        <v>#REF!</v>
      </c>
      <c r="K52" s="218" t="e">
        <f>IF(_xlfn.XLOOKUP(Dico2[[#This Row],[Nom du champ]],[1]!ARCmdExtU[Donnée],[1]!ARCmdExtU[Donnée],"",0,1)="","","X")</f>
        <v>#REF!</v>
      </c>
      <c r="L52" s="218" t="e">
        <f>IF(_xlfn.XLOOKUP(Dico2[[#This Row],[Nom du champ]],[1]!CRCmdExtU[Donnée],[1]!CRCmdExtU[Donnée],"",0,1)="","","X")</f>
        <v>#REF!</v>
      </c>
      <c r="M52" s="218" t="e">
        <f>IF(_xlfn.XLOOKUP(Dico2[[#This Row],[Nom du champ]],[1]!CRMad[Donnée],[1]!CRMad[Donnée],"",0,1)="","","X")</f>
        <v>#REF!</v>
      </c>
      <c r="N52" s="218" t="e">
        <f>IF(_xlfn.XLOOKUP(Dico2[[#This Row],[Nom du champ]],[1]!DeltaIPE[Donnée],[1]!DeltaIPE[Donnée],"",0,1)="","","X")</f>
        <v>#REF!</v>
      </c>
      <c r="O52" s="218" t="e">
        <f>IF(_xlfn.XLOOKUP(Dico2[[#This Row],[Nom du champ]],[1]!HistoIPE[Donnée],[1]!HistoIPE[Donnée],"",0,1)="","","X")</f>
        <v>#REF!</v>
      </c>
      <c r="P52" s="218" t="e">
        <f>IF(_xlfn.XLOOKUP(Dico2[[#This Row],[Nom du champ]],[1]!CPN[Donnée],[1]!CPN[Donnée],"",0,1)="","","X")</f>
        <v>#REF!</v>
      </c>
      <c r="Q52" s="218" t="e">
        <f>IF(_xlfn.XLOOKUP(Dico2[[#This Row],[Nom du champ]],[1]!DeltaCPN[Donnée],[1]!DeltaCPN[Donnée],"",0,1)="","","X")</f>
        <v>#REF!</v>
      </c>
      <c r="R52" s="218" t="e">
        <f>IF(_xlfn.XLOOKUP(Dico2[[#This Row],[Nom du champ]],[1]!HistoCPN[Donnée],[1]!HistoCPN[Donnée],"",0,1)="","","X")</f>
        <v>#REF!</v>
      </c>
      <c r="S52" s="218" t="e">
        <f>IF(_xlfn.XLOOKUP(Dico2[[#This Row],[Nom du champ]],[1]!CmdinfoPM[Donnée],[1]!CmdinfoPM[Donnée],"",0,1)="","","X")</f>
        <v>#REF!</v>
      </c>
      <c r="T52" s="218" t="e">
        <f>IF(_xlfn.XLOOKUP(Dico2[[#This Row],[Nom du champ]],[1]!ARCmdInfoPM[Donnée],[1]!ARCmdInfoPM[Donnée],"",0,1)="","","X")</f>
        <v>#REF!</v>
      </c>
      <c r="U52" s="218" t="e">
        <f>IF(_xlfn.XLOOKUP(Dico2[[#This Row],[Nom du champ]],[1]!ARMad[Donnée],[1]!ARMad[Donnée],"",0,1)="","","X")</f>
        <v>#REF!</v>
      </c>
      <c r="V52" s="218" t="e">
        <f>IF(_xlfn.XLOOKUP(Dico2[[#This Row],[Nom du champ]],[1]!NotifPrev[Donnée],[1]!NotifPrev[Donnée],"",0,1)="","","X")</f>
        <v>#REF!</v>
      </c>
      <c r="W52" s="218" t="e">
        <f>IF(_xlfn.XLOOKUP(Dico2[[#This Row],[Nom du champ]],[1]!CRInfoSyndic[Donnée],[1]!CRInfoSyndic[Donnée],"",0,1)="","","X")</f>
        <v>#REF!</v>
      </c>
      <c r="X52" s="218" t="e">
        <f>IF(_xlfn.XLOOKUP(Dico2[[#This Row],[Nom du champ]],[1]!Addu[Donnée],[1]!Addu[Donnée],"",0,1)="","","X")</f>
        <v>#REF!</v>
      </c>
      <c r="Y52" s="218" t="e">
        <f>IF(_xlfn.XLOOKUP(Dico2[[#This Row],[Nom du champ]],[1]!CRAddu[Donnée],[1]!CRAddu[Donnée],"",0,1)="","","X")</f>
        <v>#REF!</v>
      </c>
      <c r="Z52" s="218" t="e">
        <f>IF(_xlfn.XLOOKUP(Dico2[[#This Row],[Nom du champ]],[1]!CmdAnn[Donnée],[1]!CmdAnn[Donnée],"",0,1)="","","X")</f>
        <v>#REF!</v>
      </c>
      <c r="AA52" s="218" t="e">
        <f>IF(_xlfn.XLOOKUP(Dico2[[#This Row],[Nom du champ]],[1]!CRAnnu[Donnée],[1]!CRAnnu[Donnée],"",0,1)="","","X")</f>
        <v>#REF!</v>
      </c>
    </row>
    <row r="53" spans="1:27">
      <c r="A53" s="221" t="s">
        <v>194</v>
      </c>
      <c r="B53" s="221" t="s">
        <v>46</v>
      </c>
      <c r="D53" s="218" t="e">
        <f>IF(_xlfn.XLOOKUP(Dico2[[#This Row],[Nom du champ]],[1]!IPE[Donnée],[1]!IPE[Donnée],"",0,1)="","","X")</f>
        <v>#REF!</v>
      </c>
      <c r="E53" s="218" t="e">
        <f>IF(_xlfn.XLOOKUP(Dico2[[#This Row],[Nom du champ]],[1]!CmdPB[Donnée],[1]!CmdPB[Donnée],"",0,1)="","","X")</f>
        <v>#REF!</v>
      </c>
      <c r="F53" s="218" t="e">
        <f>IF(_xlfn.XLOOKUP(Dico2[[#This Row],[Nom du champ]],[1]!ARcmdPB[Donnée],[1]!ARcmdPB[Donnée],"",0,1)="","","X")</f>
        <v>#REF!</v>
      </c>
      <c r="G53" s="218" t="e">
        <f>IF(_xlfn.XLOOKUP(Dico2[[#This Row],[Nom du champ]],[1]!CRcmdPB[Donnée],[1]!CRcmdPB[Donnée],"",0,1)="","","X")</f>
        <v>#REF!</v>
      </c>
      <c r="H53" s="218" t="e">
        <f>IF(_xlfn.XLOOKUP(Dico2[[#This Row],[Nom du champ]],[1]!AnnulationPB[Donnée],[1]!AnnulationPB[Donnée],"",0,1)="","","X")</f>
        <v>#REF!</v>
      </c>
      <c r="I53" s="218" t="e">
        <f>IF(_xlfn.XLOOKUP(Dico2[[#This Row],[Nom du champ]],[1]!ARannulationPB[Donnée],[1]!ARannulationPB[Donnée],"",0,1)="","","X")</f>
        <v>#REF!</v>
      </c>
      <c r="J53" s="218" t="e">
        <f>IF(_xlfn.XLOOKUP(Dico2[[#This Row],[Nom du champ]],[1]!CmdExtU[Donnée],[1]!CmdExtU[Donnée],"",0,1)="","","X")</f>
        <v>#REF!</v>
      </c>
      <c r="K53" s="218" t="e">
        <f>IF(_xlfn.XLOOKUP(Dico2[[#This Row],[Nom du champ]],[1]!ARCmdExtU[Donnée],[1]!ARCmdExtU[Donnée],"",0,1)="","","X")</f>
        <v>#REF!</v>
      </c>
      <c r="L53" s="218" t="e">
        <f>IF(_xlfn.XLOOKUP(Dico2[[#This Row],[Nom du champ]],[1]!CRCmdExtU[Donnée],[1]!CRCmdExtU[Donnée],"",0,1)="","","X")</f>
        <v>#REF!</v>
      </c>
      <c r="M53" s="218" t="e">
        <f>IF(_xlfn.XLOOKUP(Dico2[[#This Row],[Nom du champ]],[1]!CRMad[Donnée],[1]!CRMad[Donnée],"",0,1)="","","X")</f>
        <v>#REF!</v>
      </c>
      <c r="N53" s="218" t="e">
        <f>IF(_xlfn.XLOOKUP(Dico2[[#This Row],[Nom du champ]],[1]!DeltaIPE[Donnée],[1]!DeltaIPE[Donnée],"",0,1)="","","X")</f>
        <v>#REF!</v>
      </c>
      <c r="O53" s="218" t="e">
        <f>IF(_xlfn.XLOOKUP(Dico2[[#This Row],[Nom du champ]],[1]!HistoIPE[Donnée],[1]!HistoIPE[Donnée],"",0,1)="","","X")</f>
        <v>#REF!</v>
      </c>
      <c r="P53" s="218" t="e">
        <f>IF(_xlfn.XLOOKUP(Dico2[[#This Row],[Nom du champ]],[1]!CPN[Donnée],[1]!CPN[Donnée],"",0,1)="","","X")</f>
        <v>#REF!</v>
      </c>
      <c r="Q53" s="218" t="e">
        <f>IF(_xlfn.XLOOKUP(Dico2[[#This Row],[Nom du champ]],[1]!DeltaCPN[Donnée],[1]!DeltaCPN[Donnée],"",0,1)="","","X")</f>
        <v>#REF!</v>
      </c>
      <c r="R53" s="218" t="e">
        <f>IF(_xlfn.XLOOKUP(Dico2[[#This Row],[Nom du champ]],[1]!HistoCPN[Donnée],[1]!HistoCPN[Donnée],"",0,1)="","","X")</f>
        <v>#REF!</v>
      </c>
      <c r="S53" s="218" t="e">
        <f>IF(_xlfn.XLOOKUP(Dico2[[#This Row],[Nom du champ]],[1]!CmdinfoPM[Donnée],[1]!CmdinfoPM[Donnée],"",0,1)="","","X")</f>
        <v>#REF!</v>
      </c>
      <c r="T53" s="218" t="e">
        <f>IF(_xlfn.XLOOKUP(Dico2[[#This Row],[Nom du champ]],[1]!ARCmdInfoPM[Donnée],[1]!ARCmdInfoPM[Donnée],"",0,1)="","","X")</f>
        <v>#REF!</v>
      </c>
      <c r="U53" s="218" t="e">
        <f>IF(_xlfn.XLOOKUP(Dico2[[#This Row],[Nom du champ]],[1]!ARMad[Donnée],[1]!ARMad[Donnée],"",0,1)="","","X")</f>
        <v>#REF!</v>
      </c>
      <c r="V53" s="218" t="e">
        <f>IF(_xlfn.XLOOKUP(Dico2[[#This Row],[Nom du champ]],[1]!NotifPrev[Donnée],[1]!NotifPrev[Donnée],"",0,1)="","","X")</f>
        <v>#REF!</v>
      </c>
      <c r="W53" s="218" t="e">
        <f>IF(_xlfn.XLOOKUP(Dico2[[#This Row],[Nom du champ]],[1]!CRInfoSyndic[Donnée],[1]!CRInfoSyndic[Donnée],"",0,1)="","","X")</f>
        <v>#REF!</v>
      </c>
      <c r="X53" s="218" t="e">
        <f>IF(_xlfn.XLOOKUP(Dico2[[#This Row],[Nom du champ]],[1]!Addu[Donnée],[1]!Addu[Donnée],"",0,1)="","","X")</f>
        <v>#REF!</v>
      </c>
      <c r="Y53" s="218" t="e">
        <f>IF(_xlfn.XLOOKUP(Dico2[[#This Row],[Nom du champ]],[1]!CRAddu[Donnée],[1]!CRAddu[Donnée],"",0,1)="","","X")</f>
        <v>#REF!</v>
      </c>
      <c r="Z53" s="218" t="e">
        <f>IF(_xlfn.XLOOKUP(Dico2[[#This Row],[Nom du champ]],[1]!CmdAnn[Donnée],[1]!CmdAnn[Donnée],"",0,1)="","","X")</f>
        <v>#REF!</v>
      </c>
      <c r="AA53" s="218" t="e">
        <f>IF(_xlfn.XLOOKUP(Dico2[[#This Row],[Nom du champ]],[1]!CRAnnu[Donnée],[1]!CRAnnu[Donnée],"",0,1)="","","X")</f>
        <v>#REF!</v>
      </c>
    </row>
    <row r="54" spans="1:27">
      <c r="A54" s="220" t="s">
        <v>189</v>
      </c>
      <c r="B54" s="211" t="s">
        <v>46</v>
      </c>
      <c r="D54" s="218" t="e">
        <f>IF(_xlfn.XLOOKUP(Dico2[[#This Row],[Nom du champ]],[1]!IPE[Donnée],[1]!IPE[Donnée],"",0,1)="","","X")</f>
        <v>#REF!</v>
      </c>
      <c r="E54" s="218" t="e">
        <f>IF(_xlfn.XLOOKUP(Dico2[[#This Row],[Nom du champ]],[1]!CmdPB[Donnée],[1]!CmdPB[Donnée],"",0,1)="","","X")</f>
        <v>#REF!</v>
      </c>
      <c r="F54" s="218" t="e">
        <f>IF(_xlfn.XLOOKUP(Dico2[[#This Row],[Nom du champ]],[1]!ARcmdPB[Donnée],[1]!ARcmdPB[Donnée],"",0,1)="","","X")</f>
        <v>#REF!</v>
      </c>
      <c r="G54" s="218" t="e">
        <f>IF(_xlfn.XLOOKUP(Dico2[[#This Row],[Nom du champ]],[1]!CRcmdPB[Donnée],[1]!CRcmdPB[Donnée],"",0,1)="","","X")</f>
        <v>#REF!</v>
      </c>
      <c r="H54" s="218" t="e">
        <f>IF(_xlfn.XLOOKUP(Dico2[[#This Row],[Nom du champ]],[1]!AnnulationPB[Donnée],[1]!AnnulationPB[Donnée],"",0,1)="","","X")</f>
        <v>#REF!</v>
      </c>
      <c r="I54" s="218" t="e">
        <f>IF(_xlfn.XLOOKUP(Dico2[[#This Row],[Nom du champ]],[1]!ARannulationPB[Donnée],[1]!ARannulationPB[Donnée],"",0,1)="","","X")</f>
        <v>#REF!</v>
      </c>
      <c r="J54" s="218" t="e">
        <f>IF(_xlfn.XLOOKUP(Dico2[[#This Row],[Nom du champ]],[1]!CmdExtU[Donnée],[1]!CmdExtU[Donnée],"",0,1)="","","X")</f>
        <v>#REF!</v>
      </c>
      <c r="K54" s="218" t="e">
        <f>IF(_xlfn.XLOOKUP(Dico2[[#This Row],[Nom du champ]],[1]!ARCmdExtU[Donnée],[1]!ARCmdExtU[Donnée],"",0,1)="","","X")</f>
        <v>#REF!</v>
      </c>
      <c r="L54" s="218" t="e">
        <f>IF(_xlfn.XLOOKUP(Dico2[[#This Row],[Nom du champ]],[1]!CRCmdExtU[Donnée],[1]!CRCmdExtU[Donnée],"",0,1)="","","X")</f>
        <v>#REF!</v>
      </c>
      <c r="M54" s="218" t="e">
        <f>IF(_xlfn.XLOOKUP(Dico2[[#This Row],[Nom du champ]],[1]!CRMad[Donnée],[1]!CRMad[Donnée],"",0,1)="","","X")</f>
        <v>#REF!</v>
      </c>
      <c r="N54" s="218" t="e">
        <f>IF(_xlfn.XLOOKUP(Dico2[[#This Row],[Nom du champ]],[1]!DeltaIPE[Donnée],[1]!DeltaIPE[Donnée],"",0,1)="","","X")</f>
        <v>#REF!</v>
      </c>
      <c r="O54" s="218" t="e">
        <f>IF(_xlfn.XLOOKUP(Dico2[[#This Row],[Nom du champ]],[1]!HistoIPE[Donnée],[1]!HistoIPE[Donnée],"",0,1)="","","X")</f>
        <v>#REF!</v>
      </c>
      <c r="P54" s="218" t="e">
        <f>IF(_xlfn.XLOOKUP(Dico2[[#This Row],[Nom du champ]],[1]!CPN[Donnée],[1]!CPN[Donnée],"",0,1)="","","X")</f>
        <v>#REF!</v>
      </c>
      <c r="Q54" s="218" t="e">
        <f>IF(_xlfn.XLOOKUP(Dico2[[#This Row],[Nom du champ]],[1]!DeltaCPN[Donnée],[1]!DeltaCPN[Donnée],"",0,1)="","","X")</f>
        <v>#REF!</v>
      </c>
      <c r="R54" s="218" t="e">
        <f>IF(_xlfn.XLOOKUP(Dico2[[#This Row],[Nom du champ]],[1]!HistoCPN[Donnée],[1]!HistoCPN[Donnée],"",0,1)="","","X")</f>
        <v>#REF!</v>
      </c>
      <c r="S54" s="218" t="e">
        <f>IF(_xlfn.XLOOKUP(Dico2[[#This Row],[Nom du champ]],[1]!CmdinfoPM[Donnée],[1]!CmdinfoPM[Donnée],"",0,1)="","","X")</f>
        <v>#REF!</v>
      </c>
      <c r="T54" s="218" t="e">
        <f>IF(_xlfn.XLOOKUP(Dico2[[#This Row],[Nom du champ]],[1]!ARCmdInfoPM[Donnée],[1]!ARCmdInfoPM[Donnée],"",0,1)="","","X")</f>
        <v>#REF!</v>
      </c>
      <c r="U54" s="218" t="e">
        <f>IF(_xlfn.XLOOKUP(Dico2[[#This Row],[Nom du champ]],[1]!ARMad[Donnée],[1]!ARMad[Donnée],"",0,1)="","","X")</f>
        <v>#REF!</v>
      </c>
      <c r="V54" s="218" t="e">
        <f>IF(_xlfn.XLOOKUP(Dico2[[#This Row],[Nom du champ]],[1]!NotifPrev[Donnée],[1]!NotifPrev[Donnée],"",0,1)="","","X")</f>
        <v>#REF!</v>
      </c>
      <c r="W54" s="218" t="e">
        <f>IF(_xlfn.XLOOKUP(Dico2[[#This Row],[Nom du champ]],[1]!CRInfoSyndic[Donnée],[1]!CRInfoSyndic[Donnée],"",0,1)="","","X")</f>
        <v>#REF!</v>
      </c>
      <c r="X54" s="218" t="e">
        <f>IF(_xlfn.XLOOKUP(Dico2[[#This Row],[Nom du champ]],[1]!Addu[Donnée],[1]!Addu[Donnée],"",0,1)="","","X")</f>
        <v>#REF!</v>
      </c>
      <c r="Y54" s="218" t="e">
        <f>IF(_xlfn.XLOOKUP(Dico2[[#This Row],[Nom du champ]],[1]!CRAddu[Donnée],[1]!CRAddu[Donnée],"",0,1)="","","X")</f>
        <v>#REF!</v>
      </c>
      <c r="Z54" s="218" t="e">
        <f>IF(_xlfn.XLOOKUP(Dico2[[#This Row],[Nom du champ]],[1]!CmdAnn[Donnée],[1]!CmdAnn[Donnée],"",0,1)="","","X")</f>
        <v>#REF!</v>
      </c>
      <c r="AA54" s="218" t="e">
        <f>IF(_xlfn.XLOOKUP(Dico2[[#This Row],[Nom du champ]],[1]!CRAnnu[Donnée],[1]!CRAnnu[Donnée],"",0,1)="","","X")</f>
        <v>#REF!</v>
      </c>
    </row>
    <row r="55" spans="1:27">
      <c r="A55" s="211" t="s">
        <v>539</v>
      </c>
      <c r="B55" s="211" t="s">
        <v>258</v>
      </c>
      <c r="D55" s="218" t="e">
        <f>IF(_xlfn.XLOOKUP(Dico2[[#This Row],[Nom du champ]],[1]!IPE[Donnée],[1]!IPE[Donnée],"",0,1)="","","X")</f>
        <v>#REF!</v>
      </c>
      <c r="E55" s="218" t="e">
        <f>IF(_xlfn.XLOOKUP(Dico2[[#This Row],[Nom du champ]],[1]!CmdPB[Donnée],[1]!CmdPB[Donnée],"",0,1)="","","X")</f>
        <v>#REF!</v>
      </c>
      <c r="F55" s="218" t="e">
        <f>IF(_xlfn.XLOOKUP(Dico2[[#This Row],[Nom du champ]],[1]!ARcmdPB[Donnée],[1]!ARcmdPB[Donnée],"",0,1)="","","X")</f>
        <v>#REF!</v>
      </c>
      <c r="G55" s="218" t="e">
        <f>IF(_xlfn.XLOOKUP(Dico2[[#This Row],[Nom du champ]],[1]!CRcmdPB[Donnée],[1]!CRcmdPB[Donnée],"",0,1)="","","X")</f>
        <v>#REF!</v>
      </c>
      <c r="H55" s="218" t="e">
        <f>IF(_xlfn.XLOOKUP(Dico2[[#This Row],[Nom du champ]],[1]!AnnulationPB[Donnée],[1]!AnnulationPB[Donnée],"",0,1)="","","X")</f>
        <v>#REF!</v>
      </c>
      <c r="I55" s="218" t="e">
        <f>IF(_xlfn.XLOOKUP(Dico2[[#This Row],[Nom du champ]],[1]!ARannulationPB[Donnée],[1]!ARannulationPB[Donnée],"",0,1)="","","X")</f>
        <v>#REF!</v>
      </c>
      <c r="J55" s="218" t="e">
        <f>IF(_xlfn.XLOOKUP(Dico2[[#This Row],[Nom du champ]],[1]!CmdExtU[Donnée],[1]!CmdExtU[Donnée],"",0,1)="","","X")</f>
        <v>#REF!</v>
      </c>
      <c r="K55" s="218" t="e">
        <f>IF(_xlfn.XLOOKUP(Dico2[[#This Row],[Nom du champ]],[1]!ARCmdExtU[Donnée],[1]!ARCmdExtU[Donnée],"",0,1)="","","X")</f>
        <v>#REF!</v>
      </c>
      <c r="L55" s="218" t="e">
        <f>IF(_xlfn.XLOOKUP(Dico2[[#This Row],[Nom du champ]],[1]!CRCmdExtU[Donnée],[1]!CRCmdExtU[Donnée],"",0,1)="","","X")</f>
        <v>#REF!</v>
      </c>
      <c r="M55" s="218" t="e">
        <f>IF(_xlfn.XLOOKUP(Dico2[[#This Row],[Nom du champ]],[1]!CRMad[Donnée],[1]!CRMad[Donnée],"",0,1)="","","X")</f>
        <v>#REF!</v>
      </c>
      <c r="N55" s="218" t="e">
        <f>IF(_xlfn.XLOOKUP(Dico2[[#This Row],[Nom du champ]],[1]!DeltaIPE[Donnée],[1]!DeltaIPE[Donnée],"",0,1)="","","X")</f>
        <v>#REF!</v>
      </c>
      <c r="O55" s="218" t="e">
        <f>IF(_xlfn.XLOOKUP(Dico2[[#This Row],[Nom du champ]],[1]!HistoIPE[Donnée],[1]!HistoIPE[Donnée],"",0,1)="","","X")</f>
        <v>#REF!</v>
      </c>
      <c r="P55" s="218" t="e">
        <f>IF(_xlfn.XLOOKUP(Dico2[[#This Row],[Nom du champ]],[1]!CPN[Donnée],[1]!CPN[Donnée],"",0,1)="","","X")</f>
        <v>#REF!</v>
      </c>
      <c r="Q55" s="218" t="e">
        <f>IF(_xlfn.XLOOKUP(Dico2[[#This Row],[Nom du champ]],[1]!DeltaCPN[Donnée],[1]!DeltaCPN[Donnée],"",0,1)="","","X")</f>
        <v>#REF!</v>
      </c>
      <c r="R55" s="218" t="e">
        <f>IF(_xlfn.XLOOKUP(Dico2[[#This Row],[Nom du champ]],[1]!HistoCPN[Donnée],[1]!HistoCPN[Donnée],"",0,1)="","","X")</f>
        <v>#REF!</v>
      </c>
      <c r="S55" s="218" t="e">
        <f>IF(_xlfn.XLOOKUP(Dico2[[#This Row],[Nom du champ]],[1]!CmdinfoPM[Donnée],[1]!CmdinfoPM[Donnée],"",0,1)="","","X")</f>
        <v>#REF!</v>
      </c>
      <c r="T55" s="218" t="e">
        <f>IF(_xlfn.XLOOKUP(Dico2[[#This Row],[Nom du champ]],[1]!ARCmdInfoPM[Donnée],[1]!ARCmdInfoPM[Donnée],"",0,1)="","","X")</f>
        <v>#REF!</v>
      </c>
      <c r="U55" s="218" t="e">
        <f>IF(_xlfn.XLOOKUP(Dico2[[#This Row],[Nom du champ]],[1]!ARMad[Donnée],[1]!ARMad[Donnée],"",0,1)="","","X")</f>
        <v>#REF!</v>
      </c>
      <c r="V55" s="218" t="e">
        <f>IF(_xlfn.XLOOKUP(Dico2[[#This Row],[Nom du champ]],[1]!NotifPrev[Donnée],[1]!NotifPrev[Donnée],"",0,1)="","","X")</f>
        <v>#REF!</v>
      </c>
      <c r="W55" s="218" t="e">
        <f>IF(_xlfn.XLOOKUP(Dico2[[#This Row],[Nom du champ]],[1]!CRInfoSyndic[Donnée],[1]!CRInfoSyndic[Donnée],"",0,1)="","","X")</f>
        <v>#REF!</v>
      </c>
      <c r="X55" s="218" t="e">
        <f>IF(_xlfn.XLOOKUP(Dico2[[#This Row],[Nom du champ]],[1]!Addu[Donnée],[1]!Addu[Donnée],"",0,1)="","","X")</f>
        <v>#REF!</v>
      </c>
      <c r="Y55" s="218" t="e">
        <f>IF(_xlfn.XLOOKUP(Dico2[[#This Row],[Nom du champ]],[1]!CRAddu[Donnée],[1]!CRAddu[Donnée],"",0,1)="","","X")</f>
        <v>#REF!</v>
      </c>
      <c r="Z55" s="218" t="e">
        <f>IF(_xlfn.XLOOKUP(Dico2[[#This Row],[Nom du champ]],[1]!CmdAnn[Donnée],[1]!CmdAnn[Donnée],"",0,1)="","","X")</f>
        <v>#REF!</v>
      </c>
      <c r="AA55" s="218" t="e">
        <f>IF(_xlfn.XLOOKUP(Dico2[[#This Row],[Nom du champ]],[1]!CRAnnu[Donnée],[1]!CRAnnu[Donnée],"",0,1)="","","X")</f>
        <v>#REF!</v>
      </c>
    </row>
    <row r="56" spans="1:27">
      <c r="A56" s="219" t="s">
        <v>460</v>
      </c>
      <c r="B56" s="219" t="s">
        <v>640</v>
      </c>
      <c r="D56" s="218" t="e">
        <f>IF(_xlfn.XLOOKUP(Dico2[[#This Row],[Nom du champ]],[1]!IPE[Donnée],[1]!IPE[Donnée],"",0,1)="","","X")</f>
        <v>#REF!</v>
      </c>
      <c r="E56" s="218" t="e">
        <f>IF(_xlfn.XLOOKUP(Dico2[[#This Row],[Nom du champ]],[1]!CmdPB[Donnée],[1]!CmdPB[Donnée],"",0,1)="","","X")</f>
        <v>#REF!</v>
      </c>
      <c r="F56" s="218" t="e">
        <f>IF(_xlfn.XLOOKUP(Dico2[[#This Row],[Nom du champ]],[1]!ARcmdPB[Donnée],[1]!ARcmdPB[Donnée],"",0,1)="","","X")</f>
        <v>#REF!</v>
      </c>
      <c r="G56" s="218" t="e">
        <f>IF(_xlfn.XLOOKUP(Dico2[[#This Row],[Nom du champ]],[1]!CRcmdPB[Donnée],[1]!CRcmdPB[Donnée],"",0,1)="","","X")</f>
        <v>#REF!</v>
      </c>
      <c r="H56" s="218" t="e">
        <f>IF(_xlfn.XLOOKUP(Dico2[[#This Row],[Nom du champ]],[1]!AnnulationPB[Donnée],[1]!AnnulationPB[Donnée],"",0,1)="","","X")</f>
        <v>#REF!</v>
      </c>
      <c r="I56" s="218" t="e">
        <f>IF(_xlfn.XLOOKUP(Dico2[[#This Row],[Nom du champ]],[1]!ARannulationPB[Donnée],[1]!ARannulationPB[Donnée],"",0,1)="","","X")</f>
        <v>#REF!</v>
      </c>
      <c r="J56" s="218" t="e">
        <f>IF(_xlfn.XLOOKUP(Dico2[[#This Row],[Nom du champ]],[1]!CmdExtU[Donnée],[1]!CmdExtU[Donnée],"",0,1)="","","X")</f>
        <v>#REF!</v>
      </c>
      <c r="K56" s="218" t="e">
        <f>IF(_xlfn.XLOOKUP(Dico2[[#This Row],[Nom du champ]],[1]!ARCmdExtU[Donnée],[1]!ARCmdExtU[Donnée],"",0,1)="","","X")</f>
        <v>#REF!</v>
      </c>
      <c r="L56" s="218" t="e">
        <f>IF(_xlfn.XLOOKUP(Dico2[[#This Row],[Nom du champ]],[1]!CRCmdExtU[Donnée],[1]!CRCmdExtU[Donnée],"",0,1)="","","X")</f>
        <v>#REF!</v>
      </c>
      <c r="M56" s="218" t="e">
        <f>IF(_xlfn.XLOOKUP(Dico2[[#This Row],[Nom du champ]],[1]!CRMad[Donnée],[1]!CRMad[Donnée],"",0,1)="","","X")</f>
        <v>#REF!</v>
      </c>
      <c r="N56" s="218" t="e">
        <f>IF(_xlfn.XLOOKUP(Dico2[[#This Row],[Nom du champ]],[1]!DeltaIPE[Donnée],[1]!DeltaIPE[Donnée],"",0,1)="","","X")</f>
        <v>#REF!</v>
      </c>
      <c r="O56" s="218" t="e">
        <f>IF(_xlfn.XLOOKUP(Dico2[[#This Row],[Nom du champ]],[1]!HistoIPE[Donnée],[1]!HistoIPE[Donnée],"",0,1)="","","X")</f>
        <v>#REF!</v>
      </c>
      <c r="P56" s="218" t="e">
        <f>IF(_xlfn.XLOOKUP(Dico2[[#This Row],[Nom du champ]],[1]!CPN[Donnée],[1]!CPN[Donnée],"",0,1)="","","X")</f>
        <v>#REF!</v>
      </c>
      <c r="Q56" s="218" t="e">
        <f>IF(_xlfn.XLOOKUP(Dico2[[#This Row],[Nom du champ]],[1]!DeltaCPN[Donnée],[1]!DeltaCPN[Donnée],"",0,1)="","","X")</f>
        <v>#REF!</v>
      </c>
      <c r="R56" s="218" t="e">
        <f>IF(_xlfn.XLOOKUP(Dico2[[#This Row],[Nom du champ]],[1]!HistoCPN[Donnée],[1]!HistoCPN[Donnée],"",0,1)="","","X")</f>
        <v>#REF!</v>
      </c>
      <c r="S56" s="218" t="e">
        <f>IF(_xlfn.XLOOKUP(Dico2[[#This Row],[Nom du champ]],[1]!CmdinfoPM[Donnée],[1]!CmdinfoPM[Donnée],"",0,1)="","","X")</f>
        <v>#REF!</v>
      </c>
      <c r="T56" s="218" t="e">
        <f>IF(_xlfn.XLOOKUP(Dico2[[#This Row],[Nom du champ]],[1]!ARCmdInfoPM[Donnée],[1]!ARCmdInfoPM[Donnée],"",0,1)="","","X")</f>
        <v>#REF!</v>
      </c>
      <c r="U56" s="218" t="e">
        <f>IF(_xlfn.XLOOKUP(Dico2[[#This Row],[Nom du champ]],[1]!ARMad[Donnée],[1]!ARMad[Donnée],"",0,1)="","","X")</f>
        <v>#REF!</v>
      </c>
      <c r="V56" s="218" t="e">
        <f>IF(_xlfn.XLOOKUP(Dico2[[#This Row],[Nom du champ]],[1]!NotifPrev[Donnée],[1]!NotifPrev[Donnée],"",0,1)="","","X")</f>
        <v>#REF!</v>
      </c>
      <c r="W56" s="218" t="e">
        <f>IF(_xlfn.XLOOKUP(Dico2[[#This Row],[Nom du champ]],[1]!CRInfoSyndic[Donnée],[1]!CRInfoSyndic[Donnée],"",0,1)="","","X")</f>
        <v>#REF!</v>
      </c>
      <c r="X56" s="218" t="e">
        <f>IF(_xlfn.XLOOKUP(Dico2[[#This Row],[Nom du champ]],[1]!Addu[Donnée],[1]!Addu[Donnée],"",0,1)="","","X")</f>
        <v>#REF!</v>
      </c>
      <c r="Y56" s="218" t="e">
        <f>IF(_xlfn.XLOOKUP(Dico2[[#This Row],[Nom du champ]],[1]!CRAddu[Donnée],[1]!CRAddu[Donnée],"",0,1)="","","X")</f>
        <v>#REF!</v>
      </c>
      <c r="Z56" s="218" t="e">
        <f>IF(_xlfn.XLOOKUP(Dico2[[#This Row],[Nom du champ]],[1]!CmdAnn[Donnée],[1]!CmdAnn[Donnée],"",0,1)="","","X")</f>
        <v>#REF!</v>
      </c>
      <c r="AA56" s="218" t="e">
        <f>IF(_xlfn.XLOOKUP(Dico2[[#This Row],[Nom du champ]],[1]!CRAnnu[Donnée],[1]!CRAnnu[Donnée],"",0,1)="","","X")</f>
        <v>#REF!</v>
      </c>
    </row>
    <row r="57" spans="1:27">
      <c r="A57" s="220" t="s">
        <v>168</v>
      </c>
      <c r="B57" s="211" t="s">
        <v>42</v>
      </c>
      <c r="D57" s="218" t="e">
        <f>IF(_xlfn.XLOOKUP(Dico2[[#This Row],[Nom du champ]],[1]!IPE[Donnée],[1]!IPE[Donnée],"",0,1)="","","X")</f>
        <v>#REF!</v>
      </c>
      <c r="E57" s="218" t="e">
        <f>IF(_xlfn.XLOOKUP(Dico2[[#This Row],[Nom du champ]],[1]!CmdPB[Donnée],[1]!CmdPB[Donnée],"",0,1)="","","X")</f>
        <v>#REF!</v>
      </c>
      <c r="F57" s="218" t="e">
        <f>IF(_xlfn.XLOOKUP(Dico2[[#This Row],[Nom du champ]],[1]!ARcmdPB[Donnée],[1]!ARcmdPB[Donnée],"",0,1)="","","X")</f>
        <v>#REF!</v>
      </c>
      <c r="G57" s="218" t="e">
        <f>IF(_xlfn.XLOOKUP(Dico2[[#This Row],[Nom du champ]],[1]!CRcmdPB[Donnée],[1]!CRcmdPB[Donnée],"",0,1)="","","X")</f>
        <v>#REF!</v>
      </c>
      <c r="H57" s="218" t="e">
        <f>IF(_xlfn.XLOOKUP(Dico2[[#This Row],[Nom du champ]],[1]!AnnulationPB[Donnée],[1]!AnnulationPB[Donnée],"",0,1)="","","X")</f>
        <v>#REF!</v>
      </c>
      <c r="I57" s="218" t="e">
        <f>IF(_xlfn.XLOOKUP(Dico2[[#This Row],[Nom du champ]],[1]!ARannulationPB[Donnée],[1]!ARannulationPB[Donnée],"",0,1)="","","X")</f>
        <v>#REF!</v>
      </c>
      <c r="J57" s="218" t="e">
        <f>IF(_xlfn.XLOOKUP(Dico2[[#This Row],[Nom du champ]],[1]!CmdExtU[Donnée],[1]!CmdExtU[Donnée],"",0,1)="","","X")</f>
        <v>#REF!</v>
      </c>
      <c r="K57" s="218" t="e">
        <f>IF(_xlfn.XLOOKUP(Dico2[[#This Row],[Nom du champ]],[1]!ARCmdExtU[Donnée],[1]!ARCmdExtU[Donnée],"",0,1)="","","X")</f>
        <v>#REF!</v>
      </c>
      <c r="L57" s="218" t="e">
        <f>IF(_xlfn.XLOOKUP(Dico2[[#This Row],[Nom du champ]],[1]!CRCmdExtU[Donnée],[1]!CRCmdExtU[Donnée],"",0,1)="","","X")</f>
        <v>#REF!</v>
      </c>
      <c r="M57" s="218" t="e">
        <f>IF(_xlfn.XLOOKUP(Dico2[[#This Row],[Nom du champ]],[1]!CRMad[Donnée],[1]!CRMad[Donnée],"",0,1)="","","X")</f>
        <v>#REF!</v>
      </c>
      <c r="N57" s="218" t="e">
        <f>IF(_xlfn.XLOOKUP(Dico2[[#This Row],[Nom du champ]],[1]!DeltaIPE[Donnée],[1]!DeltaIPE[Donnée],"",0,1)="","","X")</f>
        <v>#REF!</v>
      </c>
      <c r="O57" s="218" t="e">
        <f>IF(_xlfn.XLOOKUP(Dico2[[#This Row],[Nom du champ]],[1]!HistoIPE[Donnée],[1]!HistoIPE[Donnée],"",0,1)="","","X")</f>
        <v>#REF!</v>
      </c>
      <c r="P57" s="218" t="e">
        <f>IF(_xlfn.XLOOKUP(Dico2[[#This Row],[Nom du champ]],[1]!CPN[Donnée],[1]!CPN[Donnée],"",0,1)="","","X")</f>
        <v>#REF!</v>
      </c>
      <c r="Q57" s="218" t="e">
        <f>IF(_xlfn.XLOOKUP(Dico2[[#This Row],[Nom du champ]],[1]!DeltaCPN[Donnée],[1]!DeltaCPN[Donnée],"",0,1)="","","X")</f>
        <v>#REF!</v>
      </c>
      <c r="R57" s="218" t="e">
        <f>IF(_xlfn.XLOOKUP(Dico2[[#This Row],[Nom du champ]],[1]!HistoCPN[Donnée],[1]!HistoCPN[Donnée],"",0,1)="","","X")</f>
        <v>#REF!</v>
      </c>
      <c r="S57" s="218" t="e">
        <f>IF(_xlfn.XLOOKUP(Dico2[[#This Row],[Nom du champ]],[1]!CmdinfoPM[Donnée],[1]!CmdinfoPM[Donnée],"",0,1)="","","X")</f>
        <v>#REF!</v>
      </c>
      <c r="T57" s="218" t="e">
        <f>IF(_xlfn.XLOOKUP(Dico2[[#This Row],[Nom du champ]],[1]!ARCmdInfoPM[Donnée],[1]!ARCmdInfoPM[Donnée],"",0,1)="","","X")</f>
        <v>#REF!</v>
      </c>
      <c r="U57" s="218" t="e">
        <f>IF(_xlfn.XLOOKUP(Dico2[[#This Row],[Nom du champ]],[1]!ARMad[Donnée],[1]!ARMad[Donnée],"",0,1)="","","X")</f>
        <v>#REF!</v>
      </c>
      <c r="V57" s="218" t="e">
        <f>IF(_xlfn.XLOOKUP(Dico2[[#This Row],[Nom du champ]],[1]!NotifPrev[Donnée],[1]!NotifPrev[Donnée],"",0,1)="","","X")</f>
        <v>#REF!</v>
      </c>
      <c r="W57" s="218" t="e">
        <f>IF(_xlfn.XLOOKUP(Dico2[[#This Row],[Nom du champ]],[1]!CRInfoSyndic[Donnée],[1]!CRInfoSyndic[Donnée],"",0,1)="","","X")</f>
        <v>#REF!</v>
      </c>
      <c r="X57" s="218" t="e">
        <f>IF(_xlfn.XLOOKUP(Dico2[[#This Row],[Nom du champ]],[1]!Addu[Donnée],[1]!Addu[Donnée],"",0,1)="","","X")</f>
        <v>#REF!</v>
      </c>
      <c r="Y57" s="218" t="e">
        <f>IF(_xlfn.XLOOKUP(Dico2[[#This Row],[Nom du champ]],[1]!CRAddu[Donnée],[1]!CRAddu[Donnée],"",0,1)="","","X")</f>
        <v>#REF!</v>
      </c>
      <c r="Z57" s="218" t="e">
        <f>IF(_xlfn.XLOOKUP(Dico2[[#This Row],[Nom du champ]],[1]!CmdAnn[Donnée],[1]!CmdAnn[Donnée],"",0,1)="","","X")</f>
        <v>#REF!</v>
      </c>
      <c r="AA57" s="218" t="e">
        <f>IF(_xlfn.XLOOKUP(Dico2[[#This Row],[Nom du champ]],[1]!CRAnnu[Donnée],[1]!CRAnnu[Donnée],"",0,1)="","","X")</f>
        <v>#REF!</v>
      </c>
    </row>
    <row r="58" spans="1:27">
      <c r="A58" s="220" t="s">
        <v>176</v>
      </c>
      <c r="B58" s="211" t="s">
        <v>42</v>
      </c>
      <c r="D58" s="218" t="e">
        <f>IF(_xlfn.XLOOKUP(Dico2[[#This Row],[Nom du champ]],[1]!IPE[Donnée],[1]!IPE[Donnée],"",0,1)="","","X")</f>
        <v>#REF!</v>
      </c>
      <c r="E58" s="218" t="e">
        <f>IF(_xlfn.XLOOKUP(Dico2[[#This Row],[Nom du champ]],[1]!CmdPB[Donnée],[1]!CmdPB[Donnée],"",0,1)="","","X")</f>
        <v>#REF!</v>
      </c>
      <c r="F58" s="218" t="e">
        <f>IF(_xlfn.XLOOKUP(Dico2[[#This Row],[Nom du champ]],[1]!ARcmdPB[Donnée],[1]!ARcmdPB[Donnée],"",0,1)="","","X")</f>
        <v>#REF!</v>
      </c>
      <c r="G58" s="218" t="e">
        <f>IF(_xlfn.XLOOKUP(Dico2[[#This Row],[Nom du champ]],[1]!CRcmdPB[Donnée],[1]!CRcmdPB[Donnée],"",0,1)="","","X")</f>
        <v>#REF!</v>
      </c>
      <c r="H58" s="218" t="e">
        <f>IF(_xlfn.XLOOKUP(Dico2[[#This Row],[Nom du champ]],[1]!AnnulationPB[Donnée],[1]!AnnulationPB[Donnée],"",0,1)="","","X")</f>
        <v>#REF!</v>
      </c>
      <c r="I58" s="218" t="e">
        <f>IF(_xlfn.XLOOKUP(Dico2[[#This Row],[Nom du champ]],[1]!ARannulationPB[Donnée],[1]!ARannulationPB[Donnée],"",0,1)="","","X")</f>
        <v>#REF!</v>
      </c>
      <c r="J58" s="218" t="e">
        <f>IF(_xlfn.XLOOKUP(Dico2[[#This Row],[Nom du champ]],[1]!CmdExtU[Donnée],[1]!CmdExtU[Donnée],"",0,1)="","","X")</f>
        <v>#REF!</v>
      </c>
      <c r="K58" s="218" t="e">
        <f>IF(_xlfn.XLOOKUP(Dico2[[#This Row],[Nom du champ]],[1]!ARCmdExtU[Donnée],[1]!ARCmdExtU[Donnée],"",0,1)="","","X")</f>
        <v>#REF!</v>
      </c>
      <c r="L58" s="218" t="e">
        <f>IF(_xlfn.XLOOKUP(Dico2[[#This Row],[Nom du champ]],[1]!CRCmdExtU[Donnée],[1]!CRCmdExtU[Donnée],"",0,1)="","","X")</f>
        <v>#REF!</v>
      </c>
      <c r="M58" s="218" t="e">
        <f>IF(_xlfn.XLOOKUP(Dico2[[#This Row],[Nom du champ]],[1]!CRMad[Donnée],[1]!CRMad[Donnée],"",0,1)="","","X")</f>
        <v>#REF!</v>
      </c>
      <c r="N58" s="218" t="e">
        <f>IF(_xlfn.XLOOKUP(Dico2[[#This Row],[Nom du champ]],[1]!DeltaIPE[Donnée],[1]!DeltaIPE[Donnée],"",0,1)="","","X")</f>
        <v>#REF!</v>
      </c>
      <c r="O58" s="218" t="e">
        <f>IF(_xlfn.XLOOKUP(Dico2[[#This Row],[Nom du champ]],[1]!HistoIPE[Donnée],[1]!HistoIPE[Donnée],"",0,1)="","","X")</f>
        <v>#REF!</v>
      </c>
      <c r="P58" s="218" t="e">
        <f>IF(_xlfn.XLOOKUP(Dico2[[#This Row],[Nom du champ]],[1]!CPN[Donnée],[1]!CPN[Donnée],"",0,1)="","","X")</f>
        <v>#REF!</v>
      </c>
      <c r="Q58" s="218" t="e">
        <f>IF(_xlfn.XLOOKUP(Dico2[[#This Row],[Nom du champ]],[1]!DeltaCPN[Donnée],[1]!DeltaCPN[Donnée],"",0,1)="","","X")</f>
        <v>#REF!</v>
      </c>
      <c r="R58" s="218" t="e">
        <f>IF(_xlfn.XLOOKUP(Dico2[[#This Row],[Nom du champ]],[1]!HistoCPN[Donnée],[1]!HistoCPN[Donnée],"",0,1)="","","X")</f>
        <v>#REF!</v>
      </c>
      <c r="S58" s="218" t="e">
        <f>IF(_xlfn.XLOOKUP(Dico2[[#This Row],[Nom du champ]],[1]!CmdinfoPM[Donnée],[1]!CmdinfoPM[Donnée],"",0,1)="","","X")</f>
        <v>#REF!</v>
      </c>
      <c r="T58" s="218" t="e">
        <f>IF(_xlfn.XLOOKUP(Dico2[[#This Row],[Nom du champ]],[1]!ARCmdInfoPM[Donnée],[1]!ARCmdInfoPM[Donnée],"",0,1)="","","X")</f>
        <v>#REF!</v>
      </c>
      <c r="U58" s="218" t="e">
        <f>IF(_xlfn.XLOOKUP(Dico2[[#This Row],[Nom du champ]],[1]!ARMad[Donnée],[1]!ARMad[Donnée],"",0,1)="","","X")</f>
        <v>#REF!</v>
      </c>
      <c r="V58" s="218" t="e">
        <f>IF(_xlfn.XLOOKUP(Dico2[[#This Row],[Nom du champ]],[1]!NotifPrev[Donnée],[1]!NotifPrev[Donnée],"",0,1)="","","X")</f>
        <v>#REF!</v>
      </c>
      <c r="W58" s="218" t="e">
        <f>IF(_xlfn.XLOOKUP(Dico2[[#This Row],[Nom du champ]],[1]!CRInfoSyndic[Donnée],[1]!CRInfoSyndic[Donnée],"",0,1)="","","X")</f>
        <v>#REF!</v>
      </c>
      <c r="X58" s="218" t="e">
        <f>IF(_xlfn.XLOOKUP(Dico2[[#This Row],[Nom du champ]],[1]!Addu[Donnée],[1]!Addu[Donnée],"",0,1)="","","X")</f>
        <v>#REF!</v>
      </c>
      <c r="Y58" s="218" t="e">
        <f>IF(_xlfn.XLOOKUP(Dico2[[#This Row],[Nom du champ]],[1]!CRAddu[Donnée],[1]!CRAddu[Donnée],"",0,1)="","","X")</f>
        <v>#REF!</v>
      </c>
      <c r="Z58" s="218" t="e">
        <f>IF(_xlfn.XLOOKUP(Dico2[[#This Row],[Nom du champ]],[1]!CmdAnn[Donnée],[1]!CmdAnn[Donnée],"",0,1)="","","X")</f>
        <v>#REF!</v>
      </c>
      <c r="AA58" s="218" t="e">
        <f>IF(_xlfn.XLOOKUP(Dico2[[#This Row],[Nom du champ]],[1]!CRAnnu[Donnée],[1]!CRAnnu[Donnée],"",0,1)="","","X")</f>
        <v>#REF!</v>
      </c>
    </row>
    <row r="59" spans="1:27">
      <c r="A59" s="219" t="s">
        <v>17</v>
      </c>
      <c r="B59" s="221"/>
      <c r="D59" s="218" t="e">
        <f>IF(_xlfn.XLOOKUP(Dico2[[#This Row],[Nom du champ]],[1]!IPE[Donnée],[1]!IPE[Donnée],"",0,1)="","","X")</f>
        <v>#REF!</v>
      </c>
      <c r="E59" s="218" t="e">
        <f>IF(_xlfn.XLOOKUP(Dico2[[#This Row],[Nom du champ]],[1]!CmdPB[Donnée],[1]!CmdPB[Donnée],"",0,1)="","","X")</f>
        <v>#REF!</v>
      </c>
      <c r="F59" s="218" t="e">
        <f>IF(_xlfn.XLOOKUP(Dico2[[#This Row],[Nom du champ]],[1]!ARcmdPB[Donnée],[1]!ARcmdPB[Donnée],"",0,1)="","","X")</f>
        <v>#REF!</v>
      </c>
      <c r="G59" s="218" t="e">
        <f>IF(_xlfn.XLOOKUP(Dico2[[#This Row],[Nom du champ]],[1]!CRcmdPB[Donnée],[1]!CRcmdPB[Donnée],"",0,1)="","","X")</f>
        <v>#REF!</v>
      </c>
      <c r="H59" s="218" t="e">
        <f>IF(_xlfn.XLOOKUP(Dico2[[#This Row],[Nom du champ]],[1]!AnnulationPB[Donnée],[1]!AnnulationPB[Donnée],"",0,1)="","","X")</f>
        <v>#REF!</v>
      </c>
      <c r="I59" s="218" t="e">
        <f>IF(_xlfn.XLOOKUP(Dico2[[#This Row],[Nom du champ]],[1]!ARannulationPB[Donnée],[1]!ARannulationPB[Donnée],"",0,1)="","","X")</f>
        <v>#REF!</v>
      </c>
      <c r="J59" s="218" t="e">
        <f>IF(_xlfn.XLOOKUP(Dico2[[#This Row],[Nom du champ]],[1]!CmdExtU[Donnée],[1]!CmdExtU[Donnée],"",0,1)="","","X")</f>
        <v>#REF!</v>
      </c>
      <c r="K59" s="218" t="e">
        <f>IF(_xlfn.XLOOKUP(Dico2[[#This Row],[Nom du champ]],[1]!ARCmdExtU[Donnée],[1]!ARCmdExtU[Donnée],"",0,1)="","","X")</f>
        <v>#REF!</v>
      </c>
      <c r="L59" s="218" t="e">
        <f>IF(_xlfn.XLOOKUP(Dico2[[#This Row],[Nom du champ]],[1]!CRCmdExtU[Donnée],[1]!CRCmdExtU[Donnée],"",0,1)="","","X")</f>
        <v>#REF!</v>
      </c>
      <c r="M59" s="218" t="e">
        <f>IF(_xlfn.XLOOKUP(Dico2[[#This Row],[Nom du champ]],[1]!CRMad[Donnée],[1]!CRMad[Donnée],"",0,1)="","","X")</f>
        <v>#REF!</v>
      </c>
      <c r="N59" s="218" t="e">
        <f>IF(_xlfn.XLOOKUP(Dico2[[#This Row],[Nom du champ]],[1]!DeltaIPE[Donnée],[1]!DeltaIPE[Donnée],"",0,1)="","","X")</f>
        <v>#REF!</v>
      </c>
      <c r="O59" s="218" t="e">
        <f>IF(_xlfn.XLOOKUP(Dico2[[#This Row],[Nom du champ]],[1]!HistoIPE[Donnée],[1]!HistoIPE[Donnée],"",0,1)="","","X")</f>
        <v>#REF!</v>
      </c>
      <c r="P59" s="218" t="e">
        <f>IF(_xlfn.XLOOKUP(Dico2[[#This Row],[Nom du champ]],[1]!CPN[Donnée],[1]!CPN[Donnée],"",0,1)="","","X")</f>
        <v>#REF!</v>
      </c>
      <c r="Q59" s="218" t="e">
        <f>IF(_xlfn.XLOOKUP(Dico2[[#This Row],[Nom du champ]],[1]!DeltaCPN[Donnée],[1]!DeltaCPN[Donnée],"",0,1)="","","X")</f>
        <v>#REF!</v>
      </c>
      <c r="R59" s="218" t="e">
        <f>IF(_xlfn.XLOOKUP(Dico2[[#This Row],[Nom du champ]],[1]!HistoCPN[Donnée],[1]!HistoCPN[Donnée],"",0,1)="","","X")</f>
        <v>#REF!</v>
      </c>
      <c r="S59" s="218" t="e">
        <f>IF(_xlfn.XLOOKUP(Dico2[[#This Row],[Nom du champ]],[1]!CmdinfoPM[Donnée],[1]!CmdinfoPM[Donnée],"",0,1)="","","X")</f>
        <v>#REF!</v>
      </c>
      <c r="T59" s="218" t="e">
        <f>IF(_xlfn.XLOOKUP(Dico2[[#This Row],[Nom du champ]],[1]!ARCmdInfoPM[Donnée],[1]!ARCmdInfoPM[Donnée],"",0,1)="","","X")</f>
        <v>#REF!</v>
      </c>
      <c r="U59" s="218" t="e">
        <f>IF(_xlfn.XLOOKUP(Dico2[[#This Row],[Nom du champ]],[1]!ARMad[Donnée],[1]!ARMad[Donnée],"",0,1)="","","X")</f>
        <v>#REF!</v>
      </c>
      <c r="V59" s="218" t="e">
        <f>IF(_xlfn.XLOOKUP(Dico2[[#This Row],[Nom du champ]],[1]!NotifPrev[Donnée],[1]!NotifPrev[Donnée],"",0,1)="","","X")</f>
        <v>#REF!</v>
      </c>
      <c r="W59" s="218" t="e">
        <f>IF(_xlfn.XLOOKUP(Dico2[[#This Row],[Nom du champ]],[1]!CRInfoSyndic[Donnée],[1]!CRInfoSyndic[Donnée],"",0,1)="","","X")</f>
        <v>#REF!</v>
      </c>
      <c r="X59" s="218" t="e">
        <f>IF(_xlfn.XLOOKUP(Dico2[[#This Row],[Nom du champ]],[1]!Addu[Donnée],[1]!Addu[Donnée],"",0,1)="","","X")</f>
        <v>#REF!</v>
      </c>
      <c r="Y59" s="218" t="e">
        <f>IF(_xlfn.XLOOKUP(Dico2[[#This Row],[Nom du champ]],[1]!CRAddu[Donnée],[1]!CRAddu[Donnée],"",0,1)="","","X")</f>
        <v>#REF!</v>
      </c>
      <c r="Z59" s="218" t="e">
        <f>IF(_xlfn.XLOOKUP(Dico2[[#This Row],[Nom du champ]],[1]!CmdAnn[Donnée],[1]!CmdAnn[Donnée],"",0,1)="","","X")</f>
        <v>#REF!</v>
      </c>
      <c r="AA59" s="218" t="e">
        <f>IF(_xlfn.XLOOKUP(Dico2[[#This Row],[Nom du champ]],[1]!CRAnnu[Donnée],[1]!CRAnnu[Donnée],"",0,1)="","","X")</f>
        <v>#REF!</v>
      </c>
    </row>
    <row r="60" spans="1:27">
      <c r="A60" s="219" t="s">
        <v>21</v>
      </c>
      <c r="B60" s="221"/>
      <c r="D60" s="218" t="e">
        <f>IF(_xlfn.XLOOKUP(Dico2[[#This Row],[Nom du champ]],[1]!IPE[Donnée],[1]!IPE[Donnée],"",0,1)="","","X")</f>
        <v>#REF!</v>
      </c>
      <c r="E60" s="218" t="e">
        <f>IF(_xlfn.XLOOKUP(Dico2[[#This Row],[Nom du champ]],[1]!CmdPB[Donnée],[1]!CmdPB[Donnée],"",0,1)="","","X")</f>
        <v>#REF!</v>
      </c>
      <c r="F60" s="218" t="e">
        <f>IF(_xlfn.XLOOKUP(Dico2[[#This Row],[Nom du champ]],[1]!ARcmdPB[Donnée],[1]!ARcmdPB[Donnée],"",0,1)="","","X")</f>
        <v>#REF!</v>
      </c>
      <c r="G60" s="218" t="e">
        <f>IF(_xlfn.XLOOKUP(Dico2[[#This Row],[Nom du champ]],[1]!CRcmdPB[Donnée],[1]!CRcmdPB[Donnée],"",0,1)="","","X")</f>
        <v>#REF!</v>
      </c>
      <c r="H60" s="218" t="e">
        <f>IF(_xlfn.XLOOKUP(Dico2[[#This Row],[Nom du champ]],[1]!AnnulationPB[Donnée],[1]!AnnulationPB[Donnée],"",0,1)="","","X")</f>
        <v>#REF!</v>
      </c>
      <c r="I60" s="218" t="e">
        <f>IF(_xlfn.XLOOKUP(Dico2[[#This Row],[Nom du champ]],[1]!ARannulationPB[Donnée],[1]!ARannulationPB[Donnée],"",0,1)="","","X")</f>
        <v>#REF!</v>
      </c>
      <c r="J60" s="218" t="e">
        <f>IF(_xlfn.XLOOKUP(Dico2[[#This Row],[Nom du champ]],[1]!CmdExtU[Donnée],[1]!CmdExtU[Donnée],"",0,1)="","","X")</f>
        <v>#REF!</v>
      </c>
      <c r="K60" s="218" t="e">
        <f>IF(_xlfn.XLOOKUP(Dico2[[#This Row],[Nom du champ]],[1]!ARCmdExtU[Donnée],[1]!ARCmdExtU[Donnée],"",0,1)="","","X")</f>
        <v>#REF!</v>
      </c>
      <c r="L60" s="218" t="e">
        <f>IF(_xlfn.XLOOKUP(Dico2[[#This Row],[Nom du champ]],[1]!CRCmdExtU[Donnée],[1]!CRCmdExtU[Donnée],"",0,1)="","","X")</f>
        <v>#REF!</v>
      </c>
      <c r="M60" s="218" t="e">
        <f>IF(_xlfn.XLOOKUP(Dico2[[#This Row],[Nom du champ]],[1]!CRMad[Donnée],[1]!CRMad[Donnée],"",0,1)="","","X")</f>
        <v>#REF!</v>
      </c>
      <c r="N60" s="218" t="e">
        <f>IF(_xlfn.XLOOKUP(Dico2[[#This Row],[Nom du champ]],[1]!DeltaIPE[Donnée],[1]!DeltaIPE[Donnée],"",0,1)="","","X")</f>
        <v>#REF!</v>
      </c>
      <c r="O60" s="218" t="e">
        <f>IF(_xlfn.XLOOKUP(Dico2[[#This Row],[Nom du champ]],[1]!HistoIPE[Donnée],[1]!HistoIPE[Donnée],"",0,1)="","","X")</f>
        <v>#REF!</v>
      </c>
      <c r="P60" s="218" t="e">
        <f>IF(_xlfn.XLOOKUP(Dico2[[#This Row],[Nom du champ]],[1]!CPN[Donnée],[1]!CPN[Donnée],"",0,1)="","","X")</f>
        <v>#REF!</v>
      </c>
      <c r="Q60" s="218" t="e">
        <f>IF(_xlfn.XLOOKUP(Dico2[[#This Row],[Nom du champ]],[1]!DeltaCPN[Donnée],[1]!DeltaCPN[Donnée],"",0,1)="","","X")</f>
        <v>#REF!</v>
      </c>
      <c r="R60" s="218" t="e">
        <f>IF(_xlfn.XLOOKUP(Dico2[[#This Row],[Nom du champ]],[1]!HistoCPN[Donnée],[1]!HistoCPN[Donnée],"",0,1)="","","X")</f>
        <v>#REF!</v>
      </c>
      <c r="S60" s="218" t="e">
        <f>IF(_xlfn.XLOOKUP(Dico2[[#This Row],[Nom du champ]],[1]!CmdinfoPM[Donnée],[1]!CmdinfoPM[Donnée],"",0,1)="","","X")</f>
        <v>#REF!</v>
      </c>
      <c r="T60" s="218" t="e">
        <f>IF(_xlfn.XLOOKUP(Dico2[[#This Row],[Nom du champ]],[1]!ARCmdInfoPM[Donnée],[1]!ARCmdInfoPM[Donnée],"",0,1)="","","X")</f>
        <v>#REF!</v>
      </c>
      <c r="U60" s="218" t="e">
        <f>IF(_xlfn.XLOOKUP(Dico2[[#This Row],[Nom du champ]],[1]!ARMad[Donnée],[1]!ARMad[Donnée],"",0,1)="","","X")</f>
        <v>#REF!</v>
      </c>
      <c r="V60" s="218" t="e">
        <f>IF(_xlfn.XLOOKUP(Dico2[[#This Row],[Nom du champ]],[1]!NotifPrev[Donnée],[1]!NotifPrev[Donnée],"",0,1)="","","X")</f>
        <v>#REF!</v>
      </c>
      <c r="W60" s="218" t="e">
        <f>IF(_xlfn.XLOOKUP(Dico2[[#This Row],[Nom du champ]],[1]!CRInfoSyndic[Donnée],[1]!CRInfoSyndic[Donnée],"",0,1)="","","X")</f>
        <v>#REF!</v>
      </c>
      <c r="X60" s="218" t="e">
        <f>IF(_xlfn.XLOOKUP(Dico2[[#This Row],[Nom du champ]],[1]!Addu[Donnée],[1]!Addu[Donnée],"",0,1)="","","X")</f>
        <v>#REF!</v>
      </c>
      <c r="Y60" s="218" t="e">
        <f>IF(_xlfn.XLOOKUP(Dico2[[#This Row],[Nom du champ]],[1]!CRAddu[Donnée],[1]!CRAddu[Donnée],"",0,1)="","","X")</f>
        <v>#REF!</v>
      </c>
      <c r="Z60" s="218" t="e">
        <f>IF(_xlfn.XLOOKUP(Dico2[[#This Row],[Nom du champ]],[1]!CmdAnn[Donnée],[1]!CmdAnn[Donnée],"",0,1)="","","X")</f>
        <v>#REF!</v>
      </c>
      <c r="AA60" s="218" t="e">
        <f>IF(_xlfn.XLOOKUP(Dico2[[#This Row],[Nom du champ]],[1]!CRAnnu[Donnée],[1]!CRAnnu[Donnée],"",0,1)="","","X")</f>
        <v>#REF!</v>
      </c>
    </row>
    <row r="61" spans="1:27">
      <c r="A61" s="219" t="s">
        <v>19</v>
      </c>
      <c r="B61" s="221"/>
      <c r="D61" s="218" t="e">
        <f>IF(_xlfn.XLOOKUP(Dico2[[#This Row],[Nom du champ]],[1]!IPE[Donnée],[1]!IPE[Donnée],"",0,1)="","","X")</f>
        <v>#REF!</v>
      </c>
      <c r="E61" s="218" t="e">
        <f>IF(_xlfn.XLOOKUP(Dico2[[#This Row],[Nom du champ]],[1]!CmdPB[Donnée],[1]!CmdPB[Donnée],"",0,1)="","","X")</f>
        <v>#REF!</v>
      </c>
      <c r="F61" s="218" t="e">
        <f>IF(_xlfn.XLOOKUP(Dico2[[#This Row],[Nom du champ]],[1]!ARcmdPB[Donnée],[1]!ARcmdPB[Donnée],"",0,1)="","","X")</f>
        <v>#REF!</v>
      </c>
      <c r="G61" s="218" t="e">
        <f>IF(_xlfn.XLOOKUP(Dico2[[#This Row],[Nom du champ]],[1]!CRcmdPB[Donnée],[1]!CRcmdPB[Donnée],"",0,1)="","","X")</f>
        <v>#REF!</v>
      </c>
      <c r="H61" s="218" t="e">
        <f>IF(_xlfn.XLOOKUP(Dico2[[#This Row],[Nom du champ]],[1]!AnnulationPB[Donnée],[1]!AnnulationPB[Donnée],"",0,1)="","","X")</f>
        <v>#REF!</v>
      </c>
      <c r="I61" s="218" t="e">
        <f>IF(_xlfn.XLOOKUP(Dico2[[#This Row],[Nom du champ]],[1]!ARannulationPB[Donnée],[1]!ARannulationPB[Donnée],"",0,1)="","","X")</f>
        <v>#REF!</v>
      </c>
      <c r="J61" s="218" t="e">
        <f>IF(_xlfn.XLOOKUP(Dico2[[#This Row],[Nom du champ]],[1]!CmdExtU[Donnée],[1]!CmdExtU[Donnée],"",0,1)="","","X")</f>
        <v>#REF!</v>
      </c>
      <c r="K61" s="218" t="e">
        <f>IF(_xlfn.XLOOKUP(Dico2[[#This Row],[Nom du champ]],[1]!ARCmdExtU[Donnée],[1]!ARCmdExtU[Donnée],"",0,1)="","","X")</f>
        <v>#REF!</v>
      </c>
      <c r="L61" s="218" t="e">
        <f>IF(_xlfn.XLOOKUP(Dico2[[#This Row],[Nom du champ]],[1]!CRCmdExtU[Donnée],[1]!CRCmdExtU[Donnée],"",0,1)="","","X")</f>
        <v>#REF!</v>
      </c>
      <c r="M61" s="218" t="e">
        <f>IF(_xlfn.XLOOKUP(Dico2[[#This Row],[Nom du champ]],[1]!CRMad[Donnée],[1]!CRMad[Donnée],"",0,1)="","","X")</f>
        <v>#REF!</v>
      </c>
      <c r="N61" s="218" t="e">
        <f>IF(_xlfn.XLOOKUP(Dico2[[#This Row],[Nom du champ]],[1]!DeltaIPE[Donnée],[1]!DeltaIPE[Donnée],"",0,1)="","","X")</f>
        <v>#REF!</v>
      </c>
      <c r="O61" s="218" t="e">
        <f>IF(_xlfn.XLOOKUP(Dico2[[#This Row],[Nom du champ]],[1]!HistoIPE[Donnée],[1]!HistoIPE[Donnée],"",0,1)="","","X")</f>
        <v>#REF!</v>
      </c>
      <c r="P61" s="218" t="e">
        <f>IF(_xlfn.XLOOKUP(Dico2[[#This Row],[Nom du champ]],[1]!CPN[Donnée],[1]!CPN[Donnée],"",0,1)="","","X")</f>
        <v>#REF!</v>
      </c>
      <c r="Q61" s="218" t="e">
        <f>IF(_xlfn.XLOOKUP(Dico2[[#This Row],[Nom du champ]],[1]!DeltaCPN[Donnée],[1]!DeltaCPN[Donnée],"",0,1)="","","X")</f>
        <v>#REF!</v>
      </c>
      <c r="R61" s="218" t="e">
        <f>IF(_xlfn.XLOOKUP(Dico2[[#This Row],[Nom du champ]],[1]!HistoCPN[Donnée],[1]!HistoCPN[Donnée],"",0,1)="","","X")</f>
        <v>#REF!</v>
      </c>
      <c r="S61" s="218" t="e">
        <f>IF(_xlfn.XLOOKUP(Dico2[[#This Row],[Nom du champ]],[1]!CmdinfoPM[Donnée],[1]!CmdinfoPM[Donnée],"",0,1)="","","X")</f>
        <v>#REF!</v>
      </c>
      <c r="T61" s="218" t="e">
        <f>IF(_xlfn.XLOOKUP(Dico2[[#This Row],[Nom du champ]],[1]!ARCmdInfoPM[Donnée],[1]!ARCmdInfoPM[Donnée],"",0,1)="","","X")</f>
        <v>#REF!</v>
      </c>
      <c r="U61" s="218" t="e">
        <f>IF(_xlfn.XLOOKUP(Dico2[[#This Row],[Nom du champ]],[1]!ARMad[Donnée],[1]!ARMad[Donnée],"",0,1)="","","X")</f>
        <v>#REF!</v>
      </c>
      <c r="V61" s="218" t="e">
        <f>IF(_xlfn.XLOOKUP(Dico2[[#This Row],[Nom du champ]],[1]!NotifPrev[Donnée],[1]!NotifPrev[Donnée],"",0,1)="","","X")</f>
        <v>#REF!</v>
      </c>
      <c r="W61" s="218" t="e">
        <f>IF(_xlfn.XLOOKUP(Dico2[[#This Row],[Nom du champ]],[1]!CRInfoSyndic[Donnée],[1]!CRInfoSyndic[Donnée],"",0,1)="","","X")</f>
        <v>#REF!</v>
      </c>
      <c r="X61" s="218" t="e">
        <f>IF(_xlfn.XLOOKUP(Dico2[[#This Row],[Nom du champ]],[1]!Addu[Donnée],[1]!Addu[Donnée],"",0,1)="","","X")</f>
        <v>#REF!</v>
      </c>
      <c r="Y61" s="218" t="e">
        <f>IF(_xlfn.XLOOKUP(Dico2[[#This Row],[Nom du champ]],[1]!CRAddu[Donnée],[1]!CRAddu[Donnée],"",0,1)="","","X")</f>
        <v>#REF!</v>
      </c>
      <c r="Z61" s="218" t="e">
        <f>IF(_xlfn.XLOOKUP(Dico2[[#This Row],[Nom du champ]],[1]!CmdAnn[Donnée],[1]!CmdAnn[Donnée],"",0,1)="","","X")</f>
        <v>#REF!</v>
      </c>
      <c r="AA61" s="218" t="e">
        <f>IF(_xlfn.XLOOKUP(Dico2[[#This Row],[Nom du champ]],[1]!CRAnnu[Donnée],[1]!CRAnnu[Donnée],"",0,1)="","","X")</f>
        <v>#REF!</v>
      </c>
    </row>
    <row r="62" spans="1:27">
      <c r="A62" s="219" t="s">
        <v>20</v>
      </c>
      <c r="B62" s="221"/>
      <c r="D62" s="218" t="e">
        <f>IF(_xlfn.XLOOKUP(Dico2[[#This Row],[Nom du champ]],[1]!IPE[Donnée],[1]!IPE[Donnée],"",0,1)="","","X")</f>
        <v>#REF!</v>
      </c>
      <c r="E62" s="218" t="e">
        <f>IF(_xlfn.XLOOKUP(Dico2[[#This Row],[Nom du champ]],[1]!CmdPB[Donnée],[1]!CmdPB[Donnée],"",0,1)="","","X")</f>
        <v>#REF!</v>
      </c>
      <c r="F62" s="218" t="e">
        <f>IF(_xlfn.XLOOKUP(Dico2[[#This Row],[Nom du champ]],[1]!ARcmdPB[Donnée],[1]!ARcmdPB[Donnée],"",0,1)="","","X")</f>
        <v>#REF!</v>
      </c>
      <c r="G62" s="218" t="e">
        <f>IF(_xlfn.XLOOKUP(Dico2[[#This Row],[Nom du champ]],[1]!CRcmdPB[Donnée],[1]!CRcmdPB[Donnée],"",0,1)="","","X")</f>
        <v>#REF!</v>
      </c>
      <c r="H62" s="218" t="e">
        <f>IF(_xlfn.XLOOKUP(Dico2[[#This Row],[Nom du champ]],[1]!AnnulationPB[Donnée],[1]!AnnulationPB[Donnée],"",0,1)="","","X")</f>
        <v>#REF!</v>
      </c>
      <c r="I62" s="218" t="e">
        <f>IF(_xlfn.XLOOKUP(Dico2[[#This Row],[Nom du champ]],[1]!ARannulationPB[Donnée],[1]!ARannulationPB[Donnée],"",0,1)="","","X")</f>
        <v>#REF!</v>
      </c>
      <c r="J62" s="218" t="e">
        <f>IF(_xlfn.XLOOKUP(Dico2[[#This Row],[Nom du champ]],[1]!CmdExtU[Donnée],[1]!CmdExtU[Donnée],"",0,1)="","","X")</f>
        <v>#REF!</v>
      </c>
      <c r="K62" s="218" t="e">
        <f>IF(_xlfn.XLOOKUP(Dico2[[#This Row],[Nom du champ]],[1]!ARCmdExtU[Donnée],[1]!ARCmdExtU[Donnée],"",0,1)="","","X")</f>
        <v>#REF!</v>
      </c>
      <c r="L62" s="218" t="e">
        <f>IF(_xlfn.XLOOKUP(Dico2[[#This Row],[Nom du champ]],[1]!CRCmdExtU[Donnée],[1]!CRCmdExtU[Donnée],"",0,1)="","","X")</f>
        <v>#REF!</v>
      </c>
      <c r="M62" s="218" t="e">
        <f>IF(_xlfn.XLOOKUP(Dico2[[#This Row],[Nom du champ]],[1]!CRMad[Donnée],[1]!CRMad[Donnée],"",0,1)="","","X")</f>
        <v>#REF!</v>
      </c>
      <c r="N62" s="218" t="e">
        <f>IF(_xlfn.XLOOKUP(Dico2[[#This Row],[Nom du champ]],[1]!DeltaIPE[Donnée],[1]!DeltaIPE[Donnée],"",0,1)="","","X")</f>
        <v>#REF!</v>
      </c>
      <c r="O62" s="218" t="e">
        <f>IF(_xlfn.XLOOKUP(Dico2[[#This Row],[Nom du champ]],[1]!HistoIPE[Donnée],[1]!HistoIPE[Donnée],"",0,1)="","","X")</f>
        <v>#REF!</v>
      </c>
      <c r="P62" s="218" t="e">
        <f>IF(_xlfn.XLOOKUP(Dico2[[#This Row],[Nom du champ]],[1]!CPN[Donnée],[1]!CPN[Donnée],"",0,1)="","","X")</f>
        <v>#REF!</v>
      </c>
      <c r="Q62" s="218" t="e">
        <f>IF(_xlfn.XLOOKUP(Dico2[[#This Row],[Nom du champ]],[1]!DeltaCPN[Donnée],[1]!DeltaCPN[Donnée],"",0,1)="","","X")</f>
        <v>#REF!</v>
      </c>
      <c r="R62" s="218" t="e">
        <f>IF(_xlfn.XLOOKUP(Dico2[[#This Row],[Nom du champ]],[1]!HistoCPN[Donnée],[1]!HistoCPN[Donnée],"",0,1)="","","X")</f>
        <v>#REF!</v>
      </c>
      <c r="S62" s="218" t="e">
        <f>IF(_xlfn.XLOOKUP(Dico2[[#This Row],[Nom du champ]],[1]!CmdinfoPM[Donnée],[1]!CmdinfoPM[Donnée],"",0,1)="","","X")</f>
        <v>#REF!</v>
      </c>
      <c r="T62" s="218" t="e">
        <f>IF(_xlfn.XLOOKUP(Dico2[[#This Row],[Nom du champ]],[1]!ARCmdInfoPM[Donnée],[1]!ARCmdInfoPM[Donnée],"",0,1)="","","X")</f>
        <v>#REF!</v>
      </c>
      <c r="U62" s="218" t="e">
        <f>IF(_xlfn.XLOOKUP(Dico2[[#This Row],[Nom du champ]],[1]!ARMad[Donnée],[1]!ARMad[Donnée],"",0,1)="","","X")</f>
        <v>#REF!</v>
      </c>
      <c r="V62" s="218" t="e">
        <f>IF(_xlfn.XLOOKUP(Dico2[[#This Row],[Nom du champ]],[1]!NotifPrev[Donnée],[1]!NotifPrev[Donnée],"",0,1)="","","X")</f>
        <v>#REF!</v>
      </c>
      <c r="W62" s="218" t="e">
        <f>IF(_xlfn.XLOOKUP(Dico2[[#This Row],[Nom du champ]],[1]!CRInfoSyndic[Donnée],[1]!CRInfoSyndic[Donnée],"",0,1)="","","X")</f>
        <v>#REF!</v>
      </c>
      <c r="X62" s="218" t="e">
        <f>IF(_xlfn.XLOOKUP(Dico2[[#This Row],[Nom du champ]],[1]!Addu[Donnée],[1]!Addu[Donnée],"",0,1)="","","X")</f>
        <v>#REF!</v>
      </c>
      <c r="Y62" s="218" t="e">
        <f>IF(_xlfn.XLOOKUP(Dico2[[#This Row],[Nom du champ]],[1]!CRAddu[Donnée],[1]!CRAddu[Donnée],"",0,1)="","","X")</f>
        <v>#REF!</v>
      </c>
      <c r="Z62" s="218" t="e">
        <f>IF(_xlfn.XLOOKUP(Dico2[[#This Row],[Nom du champ]],[1]!CmdAnn[Donnée],[1]!CmdAnn[Donnée],"",0,1)="","","X")</f>
        <v>#REF!</v>
      </c>
      <c r="AA62" s="218" t="e">
        <f>IF(_xlfn.XLOOKUP(Dico2[[#This Row],[Nom du champ]],[1]!CRAnnu[Donnée],[1]!CRAnnu[Donnée],"",0,1)="","","X")</f>
        <v>#REF!</v>
      </c>
    </row>
    <row r="63" spans="1:27" ht="20.399999999999999">
      <c r="A63" s="211" t="s">
        <v>435</v>
      </c>
      <c r="B63" s="211" t="s">
        <v>562</v>
      </c>
      <c r="D63" s="218" t="e">
        <f>IF(_xlfn.XLOOKUP(Dico2[[#This Row],[Nom du champ]],[1]!IPE[Donnée],[1]!IPE[Donnée],"",0,1)="","","X")</f>
        <v>#REF!</v>
      </c>
      <c r="E63" s="218" t="e">
        <f>IF(_xlfn.XLOOKUP(Dico2[[#This Row],[Nom du champ]],[1]!CmdPB[Donnée],[1]!CmdPB[Donnée],"",0,1)="","","X")</f>
        <v>#REF!</v>
      </c>
      <c r="F63" s="218" t="e">
        <f>IF(_xlfn.XLOOKUP(Dico2[[#This Row],[Nom du champ]],[1]!ARcmdPB[Donnée],[1]!ARcmdPB[Donnée],"",0,1)="","","X")</f>
        <v>#REF!</v>
      </c>
      <c r="G63" s="218" t="e">
        <f>IF(_xlfn.XLOOKUP(Dico2[[#This Row],[Nom du champ]],[1]!CRcmdPB[Donnée],[1]!CRcmdPB[Donnée],"",0,1)="","","X")</f>
        <v>#REF!</v>
      </c>
      <c r="H63" s="218" t="e">
        <f>IF(_xlfn.XLOOKUP(Dico2[[#This Row],[Nom du champ]],[1]!AnnulationPB[Donnée],[1]!AnnulationPB[Donnée],"",0,1)="","","X")</f>
        <v>#REF!</v>
      </c>
      <c r="I63" s="218" t="e">
        <f>IF(_xlfn.XLOOKUP(Dico2[[#This Row],[Nom du champ]],[1]!ARannulationPB[Donnée],[1]!ARannulationPB[Donnée],"",0,1)="","","X")</f>
        <v>#REF!</v>
      </c>
      <c r="J63" s="218" t="e">
        <f>IF(_xlfn.XLOOKUP(Dico2[[#This Row],[Nom du champ]],[1]!CmdExtU[Donnée],[1]!CmdExtU[Donnée],"",0,1)="","","X")</f>
        <v>#REF!</v>
      </c>
      <c r="K63" s="218" t="e">
        <f>IF(_xlfn.XLOOKUP(Dico2[[#This Row],[Nom du champ]],[1]!ARCmdExtU[Donnée],[1]!ARCmdExtU[Donnée],"",0,1)="","","X")</f>
        <v>#REF!</v>
      </c>
      <c r="L63" s="218" t="e">
        <f>IF(_xlfn.XLOOKUP(Dico2[[#This Row],[Nom du champ]],[1]!CRCmdExtU[Donnée],[1]!CRCmdExtU[Donnée],"",0,1)="","","X")</f>
        <v>#REF!</v>
      </c>
      <c r="M63" s="218" t="e">
        <f>IF(_xlfn.XLOOKUP(Dico2[[#This Row],[Nom du champ]],[1]!CRMad[Donnée],[1]!CRMad[Donnée],"",0,1)="","","X")</f>
        <v>#REF!</v>
      </c>
      <c r="N63" s="218" t="e">
        <f>IF(_xlfn.XLOOKUP(Dico2[[#This Row],[Nom du champ]],[1]!DeltaIPE[Donnée],[1]!DeltaIPE[Donnée],"",0,1)="","","X")</f>
        <v>#REF!</v>
      </c>
      <c r="O63" s="218" t="e">
        <f>IF(_xlfn.XLOOKUP(Dico2[[#This Row],[Nom du champ]],[1]!HistoIPE[Donnée],[1]!HistoIPE[Donnée],"",0,1)="","","X")</f>
        <v>#REF!</v>
      </c>
      <c r="P63" s="218" t="e">
        <f>IF(_xlfn.XLOOKUP(Dico2[[#This Row],[Nom du champ]],[1]!CPN[Donnée],[1]!CPN[Donnée],"",0,1)="","","X")</f>
        <v>#REF!</v>
      </c>
      <c r="Q63" s="218" t="e">
        <f>IF(_xlfn.XLOOKUP(Dico2[[#This Row],[Nom du champ]],[1]!DeltaCPN[Donnée],[1]!DeltaCPN[Donnée],"",0,1)="","","X")</f>
        <v>#REF!</v>
      </c>
      <c r="R63" s="218" t="e">
        <f>IF(_xlfn.XLOOKUP(Dico2[[#This Row],[Nom du champ]],[1]!HistoCPN[Donnée],[1]!HistoCPN[Donnée],"",0,1)="","","X")</f>
        <v>#REF!</v>
      </c>
      <c r="S63" s="218" t="e">
        <f>IF(_xlfn.XLOOKUP(Dico2[[#This Row],[Nom du champ]],[1]!CmdinfoPM[Donnée],[1]!CmdinfoPM[Donnée],"",0,1)="","","X")</f>
        <v>#REF!</v>
      </c>
      <c r="T63" s="218" t="e">
        <f>IF(_xlfn.XLOOKUP(Dico2[[#This Row],[Nom du champ]],[1]!ARCmdInfoPM[Donnée],[1]!ARCmdInfoPM[Donnée],"",0,1)="","","X")</f>
        <v>#REF!</v>
      </c>
      <c r="U63" s="218" t="e">
        <f>IF(_xlfn.XLOOKUP(Dico2[[#This Row],[Nom du champ]],[1]!ARMad[Donnée],[1]!ARMad[Donnée],"",0,1)="","","X")</f>
        <v>#REF!</v>
      </c>
      <c r="V63" s="218" t="e">
        <f>IF(_xlfn.XLOOKUP(Dico2[[#This Row],[Nom du champ]],[1]!NotifPrev[Donnée],[1]!NotifPrev[Donnée],"",0,1)="","","X")</f>
        <v>#REF!</v>
      </c>
      <c r="W63" s="218" t="e">
        <f>IF(_xlfn.XLOOKUP(Dico2[[#This Row],[Nom du champ]],[1]!CRInfoSyndic[Donnée],[1]!CRInfoSyndic[Donnée],"",0,1)="","","X")</f>
        <v>#REF!</v>
      </c>
      <c r="X63" s="218" t="e">
        <f>IF(_xlfn.XLOOKUP(Dico2[[#This Row],[Nom du champ]],[1]!Addu[Donnée],[1]!Addu[Donnée],"",0,1)="","","X")</f>
        <v>#REF!</v>
      </c>
      <c r="Y63" s="218" t="e">
        <f>IF(_xlfn.XLOOKUP(Dico2[[#This Row],[Nom du champ]],[1]!CRAddu[Donnée],[1]!CRAddu[Donnée],"",0,1)="","","X")</f>
        <v>#REF!</v>
      </c>
      <c r="Z63" s="218" t="e">
        <f>IF(_xlfn.XLOOKUP(Dico2[[#This Row],[Nom du champ]],[1]!CmdAnn[Donnée],[1]!CmdAnn[Donnée],"",0,1)="","","X")</f>
        <v>#REF!</v>
      </c>
      <c r="AA63" s="218" t="e">
        <f>IF(_xlfn.XLOOKUP(Dico2[[#This Row],[Nom du champ]],[1]!CRAnnu[Donnée],[1]!CRAnnu[Donnée],"",0,1)="","","X")</f>
        <v>#REF!</v>
      </c>
    </row>
    <row r="64" spans="1:27" ht="20.399999999999999">
      <c r="A64" s="211" t="s">
        <v>436</v>
      </c>
      <c r="B64" s="211" t="s">
        <v>562</v>
      </c>
      <c r="D64" s="218" t="e">
        <f>IF(_xlfn.XLOOKUP(Dico2[[#This Row],[Nom du champ]],[1]!IPE[Donnée],[1]!IPE[Donnée],"",0,1)="","","X")</f>
        <v>#REF!</v>
      </c>
      <c r="E64" s="218" t="e">
        <f>IF(_xlfn.XLOOKUP(Dico2[[#This Row],[Nom du champ]],[1]!CmdPB[Donnée],[1]!CmdPB[Donnée],"",0,1)="","","X")</f>
        <v>#REF!</v>
      </c>
      <c r="F64" s="218" t="e">
        <f>IF(_xlfn.XLOOKUP(Dico2[[#This Row],[Nom du champ]],[1]!ARcmdPB[Donnée],[1]!ARcmdPB[Donnée],"",0,1)="","","X")</f>
        <v>#REF!</v>
      </c>
      <c r="G64" s="218" t="e">
        <f>IF(_xlfn.XLOOKUP(Dico2[[#This Row],[Nom du champ]],[1]!CRcmdPB[Donnée],[1]!CRcmdPB[Donnée],"",0,1)="","","X")</f>
        <v>#REF!</v>
      </c>
      <c r="H64" s="218" t="e">
        <f>IF(_xlfn.XLOOKUP(Dico2[[#This Row],[Nom du champ]],[1]!AnnulationPB[Donnée],[1]!AnnulationPB[Donnée],"",0,1)="","","X")</f>
        <v>#REF!</v>
      </c>
      <c r="I64" s="218" t="e">
        <f>IF(_xlfn.XLOOKUP(Dico2[[#This Row],[Nom du champ]],[1]!ARannulationPB[Donnée],[1]!ARannulationPB[Donnée],"",0,1)="","","X")</f>
        <v>#REF!</v>
      </c>
      <c r="J64" s="218" t="e">
        <f>IF(_xlfn.XLOOKUP(Dico2[[#This Row],[Nom du champ]],[1]!CmdExtU[Donnée],[1]!CmdExtU[Donnée],"",0,1)="","","X")</f>
        <v>#REF!</v>
      </c>
      <c r="K64" s="218" t="e">
        <f>IF(_xlfn.XLOOKUP(Dico2[[#This Row],[Nom du champ]],[1]!ARCmdExtU[Donnée],[1]!ARCmdExtU[Donnée],"",0,1)="","","X")</f>
        <v>#REF!</v>
      </c>
      <c r="L64" s="218" t="e">
        <f>IF(_xlfn.XLOOKUP(Dico2[[#This Row],[Nom du champ]],[1]!CRCmdExtU[Donnée],[1]!CRCmdExtU[Donnée],"",0,1)="","","X")</f>
        <v>#REF!</v>
      </c>
      <c r="M64" s="218" t="e">
        <f>IF(_xlfn.XLOOKUP(Dico2[[#This Row],[Nom du champ]],[1]!CRMad[Donnée],[1]!CRMad[Donnée],"",0,1)="","","X")</f>
        <v>#REF!</v>
      </c>
      <c r="N64" s="218" t="e">
        <f>IF(_xlfn.XLOOKUP(Dico2[[#This Row],[Nom du champ]],[1]!DeltaIPE[Donnée],[1]!DeltaIPE[Donnée],"",0,1)="","","X")</f>
        <v>#REF!</v>
      </c>
      <c r="O64" s="218" t="e">
        <f>IF(_xlfn.XLOOKUP(Dico2[[#This Row],[Nom du champ]],[1]!HistoIPE[Donnée],[1]!HistoIPE[Donnée],"",0,1)="","","X")</f>
        <v>#REF!</v>
      </c>
      <c r="P64" s="218" t="e">
        <f>IF(_xlfn.XLOOKUP(Dico2[[#This Row],[Nom du champ]],[1]!CPN[Donnée],[1]!CPN[Donnée],"",0,1)="","","X")</f>
        <v>#REF!</v>
      </c>
      <c r="Q64" s="218" t="e">
        <f>IF(_xlfn.XLOOKUP(Dico2[[#This Row],[Nom du champ]],[1]!DeltaCPN[Donnée],[1]!DeltaCPN[Donnée],"",0,1)="","","X")</f>
        <v>#REF!</v>
      </c>
      <c r="R64" s="218" t="e">
        <f>IF(_xlfn.XLOOKUP(Dico2[[#This Row],[Nom du champ]],[1]!HistoCPN[Donnée],[1]!HistoCPN[Donnée],"",0,1)="","","X")</f>
        <v>#REF!</v>
      </c>
      <c r="S64" s="218" t="e">
        <f>IF(_xlfn.XLOOKUP(Dico2[[#This Row],[Nom du champ]],[1]!CmdinfoPM[Donnée],[1]!CmdinfoPM[Donnée],"",0,1)="","","X")</f>
        <v>#REF!</v>
      </c>
      <c r="T64" s="218" t="e">
        <f>IF(_xlfn.XLOOKUP(Dico2[[#This Row],[Nom du champ]],[1]!ARCmdInfoPM[Donnée],[1]!ARCmdInfoPM[Donnée],"",0,1)="","","X")</f>
        <v>#REF!</v>
      </c>
      <c r="U64" s="218" t="e">
        <f>IF(_xlfn.XLOOKUP(Dico2[[#This Row],[Nom du champ]],[1]!ARMad[Donnée],[1]!ARMad[Donnée],"",0,1)="","","X")</f>
        <v>#REF!</v>
      </c>
      <c r="V64" s="218" t="e">
        <f>IF(_xlfn.XLOOKUP(Dico2[[#This Row],[Nom du champ]],[1]!NotifPrev[Donnée],[1]!NotifPrev[Donnée],"",0,1)="","","X")</f>
        <v>#REF!</v>
      </c>
      <c r="W64" s="218" t="e">
        <f>IF(_xlfn.XLOOKUP(Dico2[[#This Row],[Nom du champ]],[1]!CRInfoSyndic[Donnée],[1]!CRInfoSyndic[Donnée],"",0,1)="","","X")</f>
        <v>#REF!</v>
      </c>
      <c r="X64" s="218" t="e">
        <f>IF(_xlfn.XLOOKUP(Dico2[[#This Row],[Nom du champ]],[1]!Addu[Donnée],[1]!Addu[Donnée],"",0,1)="","","X")</f>
        <v>#REF!</v>
      </c>
      <c r="Y64" s="218" t="e">
        <f>IF(_xlfn.XLOOKUP(Dico2[[#This Row],[Nom du champ]],[1]!CRAddu[Donnée],[1]!CRAddu[Donnée],"",0,1)="","","X")</f>
        <v>#REF!</v>
      </c>
      <c r="Z64" s="218" t="e">
        <f>IF(_xlfn.XLOOKUP(Dico2[[#This Row],[Nom du champ]],[1]!CmdAnn[Donnée],[1]!CmdAnn[Donnée],"",0,1)="","","X")</f>
        <v>#REF!</v>
      </c>
      <c r="AA64" s="218" t="e">
        <f>IF(_xlfn.XLOOKUP(Dico2[[#This Row],[Nom du champ]],[1]!CRAnnu[Donnée],[1]!CRAnnu[Donnée],"",0,1)="","","X")</f>
        <v>#REF!</v>
      </c>
    </row>
    <row r="65" spans="1:27">
      <c r="A65" s="224" t="s">
        <v>331</v>
      </c>
      <c r="B65" s="225" t="s">
        <v>330</v>
      </c>
      <c r="D65" s="218" t="e">
        <f>IF(_xlfn.XLOOKUP(Dico2[[#This Row],[Nom du champ]],[1]!IPE[Donnée],[1]!IPE[Donnée],"",0,1)="","","X")</f>
        <v>#REF!</v>
      </c>
      <c r="E65" s="218" t="e">
        <f>IF(_xlfn.XLOOKUP(Dico2[[#This Row],[Nom du champ]],[1]!CmdPB[Donnée],[1]!CmdPB[Donnée],"",0,1)="","","X")</f>
        <v>#REF!</v>
      </c>
      <c r="F65" s="218" t="e">
        <f>IF(_xlfn.XLOOKUP(Dico2[[#This Row],[Nom du champ]],[1]!ARcmdPB[Donnée],[1]!ARcmdPB[Donnée],"",0,1)="","","X")</f>
        <v>#REF!</v>
      </c>
      <c r="G65" s="218" t="e">
        <f>IF(_xlfn.XLOOKUP(Dico2[[#This Row],[Nom du champ]],[1]!CRcmdPB[Donnée],[1]!CRcmdPB[Donnée],"",0,1)="","","X")</f>
        <v>#REF!</v>
      </c>
      <c r="H65" s="218" t="e">
        <f>IF(_xlfn.XLOOKUP(Dico2[[#This Row],[Nom du champ]],[1]!AnnulationPB[Donnée],[1]!AnnulationPB[Donnée],"",0,1)="","","X")</f>
        <v>#REF!</v>
      </c>
      <c r="I65" s="218" t="e">
        <f>IF(_xlfn.XLOOKUP(Dico2[[#This Row],[Nom du champ]],[1]!ARannulationPB[Donnée],[1]!ARannulationPB[Donnée],"",0,1)="","","X")</f>
        <v>#REF!</v>
      </c>
      <c r="J65" s="218" t="e">
        <f>IF(_xlfn.XLOOKUP(Dico2[[#This Row],[Nom du champ]],[1]!CmdExtU[Donnée],[1]!CmdExtU[Donnée],"",0,1)="","","X")</f>
        <v>#REF!</v>
      </c>
      <c r="K65" s="218" t="e">
        <f>IF(_xlfn.XLOOKUP(Dico2[[#This Row],[Nom du champ]],[1]!ARCmdExtU[Donnée],[1]!ARCmdExtU[Donnée],"",0,1)="","","X")</f>
        <v>#REF!</v>
      </c>
      <c r="L65" s="218" t="e">
        <f>IF(_xlfn.XLOOKUP(Dico2[[#This Row],[Nom du champ]],[1]!CRCmdExtU[Donnée],[1]!CRCmdExtU[Donnée],"",0,1)="","","X")</f>
        <v>#REF!</v>
      </c>
      <c r="M65" s="218" t="e">
        <f>IF(_xlfn.XLOOKUP(Dico2[[#This Row],[Nom du champ]],[1]!CRMad[Donnée],[1]!CRMad[Donnée],"",0,1)="","","X")</f>
        <v>#REF!</v>
      </c>
      <c r="N65" s="218" t="e">
        <f>IF(_xlfn.XLOOKUP(Dico2[[#This Row],[Nom du champ]],[1]!DeltaIPE[Donnée],[1]!DeltaIPE[Donnée],"",0,1)="","","X")</f>
        <v>#REF!</v>
      </c>
      <c r="O65" s="218" t="e">
        <f>IF(_xlfn.XLOOKUP(Dico2[[#This Row],[Nom du champ]],[1]!HistoIPE[Donnée],[1]!HistoIPE[Donnée],"",0,1)="","","X")</f>
        <v>#REF!</v>
      </c>
      <c r="P65" s="218" t="e">
        <f>IF(_xlfn.XLOOKUP(Dico2[[#This Row],[Nom du champ]],[1]!CPN[Donnée],[1]!CPN[Donnée],"",0,1)="","","X")</f>
        <v>#REF!</v>
      </c>
      <c r="Q65" s="218" t="e">
        <f>IF(_xlfn.XLOOKUP(Dico2[[#This Row],[Nom du champ]],[1]!DeltaCPN[Donnée],[1]!DeltaCPN[Donnée],"",0,1)="","","X")</f>
        <v>#REF!</v>
      </c>
      <c r="R65" s="218" t="e">
        <f>IF(_xlfn.XLOOKUP(Dico2[[#This Row],[Nom du champ]],[1]!HistoCPN[Donnée],[1]!HistoCPN[Donnée],"",0,1)="","","X")</f>
        <v>#REF!</v>
      </c>
      <c r="S65" s="218" t="e">
        <f>IF(_xlfn.XLOOKUP(Dico2[[#This Row],[Nom du champ]],[1]!CmdinfoPM[Donnée],[1]!CmdinfoPM[Donnée],"",0,1)="","","X")</f>
        <v>#REF!</v>
      </c>
      <c r="T65" s="218" t="e">
        <f>IF(_xlfn.XLOOKUP(Dico2[[#This Row],[Nom du champ]],[1]!ARCmdInfoPM[Donnée],[1]!ARCmdInfoPM[Donnée],"",0,1)="","","X")</f>
        <v>#REF!</v>
      </c>
      <c r="U65" s="218" t="e">
        <f>IF(_xlfn.XLOOKUP(Dico2[[#This Row],[Nom du champ]],[1]!ARMad[Donnée],[1]!ARMad[Donnée],"",0,1)="","","X")</f>
        <v>#REF!</v>
      </c>
      <c r="V65" s="218" t="e">
        <f>IF(_xlfn.XLOOKUP(Dico2[[#This Row],[Nom du champ]],[1]!NotifPrev[Donnée],[1]!NotifPrev[Donnée],"",0,1)="","","X")</f>
        <v>#REF!</v>
      </c>
      <c r="W65" s="218" t="e">
        <f>IF(_xlfn.XLOOKUP(Dico2[[#This Row],[Nom du champ]],[1]!CRInfoSyndic[Donnée],[1]!CRInfoSyndic[Donnée],"",0,1)="","","X")</f>
        <v>#REF!</v>
      </c>
      <c r="X65" s="218" t="e">
        <f>IF(_xlfn.XLOOKUP(Dico2[[#This Row],[Nom du champ]],[1]!Addu[Donnée],[1]!Addu[Donnée],"",0,1)="","","X")</f>
        <v>#REF!</v>
      </c>
      <c r="Y65" s="218" t="e">
        <f>IF(_xlfn.XLOOKUP(Dico2[[#This Row],[Nom du champ]],[1]!CRAddu[Donnée],[1]!CRAddu[Donnée],"",0,1)="","","X")</f>
        <v>#REF!</v>
      </c>
      <c r="Z65" s="218" t="e">
        <f>IF(_xlfn.XLOOKUP(Dico2[[#This Row],[Nom du champ]],[1]!CmdAnn[Donnée],[1]!CmdAnn[Donnée],"",0,1)="","","X")</f>
        <v>#REF!</v>
      </c>
      <c r="AA65" s="218" t="e">
        <f>IF(_xlfn.XLOOKUP(Dico2[[#This Row],[Nom du champ]],[1]!CRAnnu[Donnée],[1]!CRAnnu[Donnée],"",0,1)="","","X")</f>
        <v>#REF!</v>
      </c>
    </row>
    <row r="66" spans="1:27">
      <c r="A66" s="226" t="s">
        <v>365</v>
      </c>
      <c r="B66" s="226" t="s">
        <v>330</v>
      </c>
      <c r="D66" s="218" t="e">
        <f>IF(_xlfn.XLOOKUP(Dico2[[#This Row],[Nom du champ]],[1]!IPE[Donnée],[1]!IPE[Donnée],"",0,1)="","","X")</f>
        <v>#REF!</v>
      </c>
      <c r="E66" s="218" t="e">
        <f>IF(_xlfn.XLOOKUP(Dico2[[#This Row],[Nom du champ]],[1]!CmdPB[Donnée],[1]!CmdPB[Donnée],"",0,1)="","","X")</f>
        <v>#REF!</v>
      </c>
      <c r="F66" s="218" t="e">
        <f>IF(_xlfn.XLOOKUP(Dico2[[#This Row],[Nom du champ]],[1]!ARcmdPB[Donnée],[1]!ARcmdPB[Donnée],"",0,1)="","","X")</f>
        <v>#REF!</v>
      </c>
      <c r="G66" s="218" t="e">
        <f>IF(_xlfn.XLOOKUP(Dico2[[#This Row],[Nom du champ]],[1]!CRcmdPB[Donnée],[1]!CRcmdPB[Donnée],"",0,1)="","","X")</f>
        <v>#REF!</v>
      </c>
      <c r="H66" s="218" t="e">
        <f>IF(_xlfn.XLOOKUP(Dico2[[#This Row],[Nom du champ]],[1]!AnnulationPB[Donnée],[1]!AnnulationPB[Donnée],"",0,1)="","","X")</f>
        <v>#REF!</v>
      </c>
      <c r="I66" s="218" t="e">
        <f>IF(_xlfn.XLOOKUP(Dico2[[#This Row],[Nom du champ]],[1]!ARannulationPB[Donnée],[1]!ARannulationPB[Donnée],"",0,1)="","","X")</f>
        <v>#REF!</v>
      </c>
      <c r="J66" s="218" t="e">
        <f>IF(_xlfn.XLOOKUP(Dico2[[#This Row],[Nom du champ]],[1]!CmdExtU[Donnée],[1]!CmdExtU[Donnée],"",0,1)="","","X")</f>
        <v>#REF!</v>
      </c>
      <c r="K66" s="218" t="e">
        <f>IF(_xlfn.XLOOKUP(Dico2[[#This Row],[Nom du champ]],[1]!ARCmdExtU[Donnée],[1]!ARCmdExtU[Donnée],"",0,1)="","","X")</f>
        <v>#REF!</v>
      </c>
      <c r="L66" s="218" t="e">
        <f>IF(_xlfn.XLOOKUP(Dico2[[#This Row],[Nom du champ]],[1]!CRCmdExtU[Donnée],[1]!CRCmdExtU[Donnée],"",0,1)="","","X")</f>
        <v>#REF!</v>
      </c>
      <c r="M66" s="218" t="e">
        <f>IF(_xlfn.XLOOKUP(Dico2[[#This Row],[Nom du champ]],[1]!CRMad[Donnée],[1]!CRMad[Donnée],"",0,1)="","","X")</f>
        <v>#REF!</v>
      </c>
      <c r="N66" s="218" t="e">
        <f>IF(_xlfn.XLOOKUP(Dico2[[#This Row],[Nom du champ]],[1]!DeltaIPE[Donnée],[1]!DeltaIPE[Donnée],"",0,1)="","","X")</f>
        <v>#REF!</v>
      </c>
      <c r="O66" s="218" t="e">
        <f>IF(_xlfn.XLOOKUP(Dico2[[#This Row],[Nom du champ]],[1]!HistoIPE[Donnée],[1]!HistoIPE[Donnée],"",0,1)="","","X")</f>
        <v>#REF!</v>
      </c>
      <c r="P66" s="218" t="e">
        <f>IF(_xlfn.XLOOKUP(Dico2[[#This Row],[Nom du champ]],[1]!CPN[Donnée],[1]!CPN[Donnée],"",0,1)="","","X")</f>
        <v>#REF!</v>
      </c>
      <c r="Q66" s="218" t="e">
        <f>IF(_xlfn.XLOOKUP(Dico2[[#This Row],[Nom du champ]],[1]!DeltaCPN[Donnée],[1]!DeltaCPN[Donnée],"",0,1)="","","X")</f>
        <v>#REF!</v>
      </c>
      <c r="R66" s="218" t="e">
        <f>IF(_xlfn.XLOOKUP(Dico2[[#This Row],[Nom du champ]],[1]!HistoCPN[Donnée],[1]!HistoCPN[Donnée],"",0,1)="","","X")</f>
        <v>#REF!</v>
      </c>
      <c r="S66" s="218" t="e">
        <f>IF(_xlfn.XLOOKUP(Dico2[[#This Row],[Nom du champ]],[1]!CmdinfoPM[Donnée],[1]!CmdinfoPM[Donnée],"",0,1)="","","X")</f>
        <v>#REF!</v>
      </c>
      <c r="T66" s="218" t="e">
        <f>IF(_xlfn.XLOOKUP(Dico2[[#This Row],[Nom du champ]],[1]!ARCmdInfoPM[Donnée],[1]!ARCmdInfoPM[Donnée],"",0,1)="","","X")</f>
        <v>#REF!</v>
      </c>
      <c r="U66" s="218" t="e">
        <f>IF(_xlfn.XLOOKUP(Dico2[[#This Row],[Nom du champ]],[1]!ARMad[Donnée],[1]!ARMad[Donnée],"",0,1)="","","X")</f>
        <v>#REF!</v>
      </c>
      <c r="V66" s="218" t="e">
        <f>IF(_xlfn.XLOOKUP(Dico2[[#This Row],[Nom du champ]],[1]!NotifPrev[Donnée],[1]!NotifPrev[Donnée],"",0,1)="","","X")</f>
        <v>#REF!</v>
      </c>
      <c r="W66" s="218" t="e">
        <f>IF(_xlfn.XLOOKUP(Dico2[[#This Row],[Nom du champ]],[1]!CRInfoSyndic[Donnée],[1]!CRInfoSyndic[Donnée],"",0,1)="","","X")</f>
        <v>#REF!</v>
      </c>
      <c r="X66" s="218" t="e">
        <f>IF(_xlfn.XLOOKUP(Dico2[[#This Row],[Nom du champ]],[1]!Addu[Donnée],[1]!Addu[Donnée],"",0,1)="","","X")</f>
        <v>#REF!</v>
      </c>
      <c r="Y66" s="218" t="e">
        <f>IF(_xlfn.XLOOKUP(Dico2[[#This Row],[Nom du champ]],[1]!CRAddu[Donnée],[1]!CRAddu[Donnée],"",0,1)="","","X")</f>
        <v>#REF!</v>
      </c>
      <c r="Z66" s="218" t="e">
        <f>IF(_xlfn.XLOOKUP(Dico2[[#This Row],[Nom du champ]],[1]!CmdAnn[Donnée],[1]!CmdAnn[Donnée],"",0,1)="","","X")</f>
        <v>#REF!</v>
      </c>
      <c r="AA66" s="218" t="e">
        <f>IF(_xlfn.XLOOKUP(Dico2[[#This Row],[Nom du champ]],[1]!CRAnnu[Donnée],[1]!CRAnnu[Donnée],"",0,1)="","","X")</f>
        <v>#REF!</v>
      </c>
    </row>
    <row r="67" spans="1:27" ht="13.2">
      <c r="A67" s="227" t="s">
        <v>594</v>
      </c>
      <c r="B67" s="228" t="s">
        <v>587</v>
      </c>
      <c r="D67" s="218" t="e">
        <f>IF(_xlfn.XLOOKUP(Dico2[[#This Row],[Nom du champ]],[1]!IPE[Donnée],[1]!IPE[Donnée],"",0,1)="","","X")</f>
        <v>#REF!</v>
      </c>
      <c r="E67" s="218" t="e">
        <f>IF(_xlfn.XLOOKUP(Dico2[[#This Row],[Nom du champ]],[1]!CmdPB[Donnée],[1]!CmdPB[Donnée],"",0,1)="","","X")</f>
        <v>#REF!</v>
      </c>
      <c r="F67" s="218" t="e">
        <f>IF(_xlfn.XLOOKUP(Dico2[[#This Row],[Nom du champ]],[1]!ARcmdPB[Donnée],[1]!ARcmdPB[Donnée],"",0,1)="","","X")</f>
        <v>#REF!</v>
      </c>
      <c r="G67" s="218" t="e">
        <f>IF(_xlfn.XLOOKUP(Dico2[[#This Row],[Nom du champ]],[1]!CRcmdPB[Donnée],[1]!CRcmdPB[Donnée],"",0,1)="","","X")</f>
        <v>#REF!</v>
      </c>
      <c r="H67" s="218" t="e">
        <f>IF(_xlfn.XLOOKUP(Dico2[[#This Row],[Nom du champ]],[1]!AnnulationPB[Donnée],[1]!AnnulationPB[Donnée],"",0,1)="","","X")</f>
        <v>#REF!</v>
      </c>
      <c r="I67" s="218" t="e">
        <f>IF(_xlfn.XLOOKUP(Dico2[[#This Row],[Nom du champ]],[1]!ARannulationPB[Donnée],[1]!ARannulationPB[Donnée],"",0,1)="","","X")</f>
        <v>#REF!</v>
      </c>
      <c r="J67" s="218" t="e">
        <f>IF(_xlfn.XLOOKUP(Dico2[[#This Row],[Nom du champ]],[1]!CmdExtU[Donnée],[1]!CmdExtU[Donnée],"",0,1)="","","X")</f>
        <v>#REF!</v>
      </c>
      <c r="K67" s="218" t="e">
        <f>IF(_xlfn.XLOOKUP(Dico2[[#This Row],[Nom du champ]],[1]!ARCmdExtU[Donnée],[1]!ARCmdExtU[Donnée],"",0,1)="","","X")</f>
        <v>#REF!</v>
      </c>
      <c r="L67" s="218" t="e">
        <f>IF(_xlfn.XLOOKUP(Dico2[[#This Row],[Nom du champ]],[1]!CRCmdExtU[Donnée],[1]!CRCmdExtU[Donnée],"",0,1)="","","X")</f>
        <v>#REF!</v>
      </c>
      <c r="M67" s="218" t="e">
        <f>IF(_xlfn.XLOOKUP(Dico2[[#This Row],[Nom du champ]],[1]!CRMad[Donnée],[1]!CRMad[Donnée],"",0,1)="","","X")</f>
        <v>#REF!</v>
      </c>
      <c r="N67" s="218" t="e">
        <f>IF(_xlfn.XLOOKUP(Dico2[[#This Row],[Nom du champ]],[1]!DeltaIPE[Donnée],[1]!DeltaIPE[Donnée],"",0,1)="","","X")</f>
        <v>#REF!</v>
      </c>
      <c r="O67" s="218" t="e">
        <f>IF(_xlfn.XLOOKUP(Dico2[[#This Row],[Nom du champ]],[1]!HistoIPE[Donnée],[1]!HistoIPE[Donnée],"",0,1)="","","X")</f>
        <v>#REF!</v>
      </c>
      <c r="P67" s="218" t="e">
        <f>IF(_xlfn.XLOOKUP(Dico2[[#This Row],[Nom du champ]],[1]!CPN[Donnée],[1]!CPN[Donnée],"",0,1)="","","X")</f>
        <v>#REF!</v>
      </c>
      <c r="Q67" s="218" t="e">
        <f>IF(_xlfn.XLOOKUP(Dico2[[#This Row],[Nom du champ]],[1]!DeltaCPN[Donnée],[1]!DeltaCPN[Donnée],"",0,1)="","","X")</f>
        <v>#REF!</v>
      </c>
      <c r="R67" s="218" t="e">
        <f>IF(_xlfn.XLOOKUP(Dico2[[#This Row],[Nom du champ]],[1]!HistoCPN[Donnée],[1]!HistoCPN[Donnée],"",0,1)="","","X")</f>
        <v>#REF!</v>
      </c>
      <c r="S67" s="218" t="e">
        <f>IF(_xlfn.XLOOKUP(Dico2[[#This Row],[Nom du champ]],[1]!CmdinfoPM[Donnée],[1]!CmdinfoPM[Donnée],"",0,1)="","","X")</f>
        <v>#REF!</v>
      </c>
      <c r="T67" s="218" t="e">
        <f>IF(_xlfn.XLOOKUP(Dico2[[#This Row],[Nom du champ]],[1]!ARCmdInfoPM[Donnée],[1]!ARCmdInfoPM[Donnée],"",0,1)="","","X")</f>
        <v>#REF!</v>
      </c>
      <c r="U67" s="218" t="e">
        <f>IF(_xlfn.XLOOKUP(Dico2[[#This Row],[Nom du champ]],[1]!ARMad[Donnée],[1]!ARMad[Donnée],"",0,1)="","","X")</f>
        <v>#REF!</v>
      </c>
      <c r="V67" s="218" t="e">
        <f>IF(_xlfn.XLOOKUP(Dico2[[#This Row],[Nom du champ]],[1]!NotifPrev[Donnée],[1]!NotifPrev[Donnée],"",0,1)="","","X")</f>
        <v>#REF!</v>
      </c>
      <c r="W67" s="218" t="e">
        <f>IF(_xlfn.XLOOKUP(Dico2[[#This Row],[Nom du champ]],[1]!CRInfoSyndic[Donnée],[1]!CRInfoSyndic[Donnée],"",0,1)="","","X")</f>
        <v>#REF!</v>
      </c>
      <c r="X67" s="218" t="e">
        <f>IF(_xlfn.XLOOKUP(Dico2[[#This Row],[Nom du champ]],[1]!Addu[Donnée],[1]!Addu[Donnée],"",0,1)="","","X")</f>
        <v>#REF!</v>
      </c>
      <c r="Y67" s="218" t="e">
        <f>IF(_xlfn.XLOOKUP(Dico2[[#This Row],[Nom du champ]],[1]!CRAddu[Donnée],[1]!CRAddu[Donnée],"",0,1)="","","X")</f>
        <v>#REF!</v>
      </c>
      <c r="Z67" s="218" t="e">
        <f>IF(_xlfn.XLOOKUP(Dico2[[#This Row],[Nom du champ]],[1]!CmdAnn[Donnée],[1]!CmdAnn[Donnée],"",0,1)="","","X")</f>
        <v>#REF!</v>
      </c>
      <c r="AA67" s="218" t="e">
        <f>IF(_xlfn.XLOOKUP(Dico2[[#This Row],[Nom du champ]],[1]!CRAnnu[Donnée],[1]!CRAnnu[Donnée],"",0,1)="","","X")</f>
        <v>#REF!</v>
      </c>
    </row>
    <row r="68" spans="1:27" ht="13.2">
      <c r="A68" s="229" t="s">
        <v>599</v>
      </c>
      <c r="B68" s="230" t="s">
        <v>587</v>
      </c>
      <c r="D68" s="218" t="e">
        <f>IF(_xlfn.XLOOKUP(Dico2[[#This Row],[Nom du champ]],[1]!IPE[Donnée],[1]!IPE[Donnée],"",0,1)="","","X")</f>
        <v>#REF!</v>
      </c>
      <c r="E68" s="218" t="e">
        <f>IF(_xlfn.XLOOKUP(Dico2[[#This Row],[Nom du champ]],[1]!CmdPB[Donnée],[1]!CmdPB[Donnée],"",0,1)="","","X")</f>
        <v>#REF!</v>
      </c>
      <c r="F68" s="218" t="e">
        <f>IF(_xlfn.XLOOKUP(Dico2[[#This Row],[Nom du champ]],[1]!ARcmdPB[Donnée],[1]!ARcmdPB[Donnée],"",0,1)="","","X")</f>
        <v>#REF!</v>
      </c>
      <c r="G68" s="218" t="e">
        <f>IF(_xlfn.XLOOKUP(Dico2[[#This Row],[Nom du champ]],[1]!CRcmdPB[Donnée],[1]!CRcmdPB[Donnée],"",0,1)="","","X")</f>
        <v>#REF!</v>
      </c>
      <c r="H68" s="218" t="e">
        <f>IF(_xlfn.XLOOKUP(Dico2[[#This Row],[Nom du champ]],[1]!AnnulationPB[Donnée],[1]!AnnulationPB[Donnée],"",0,1)="","","X")</f>
        <v>#REF!</v>
      </c>
      <c r="I68" s="218" t="e">
        <f>IF(_xlfn.XLOOKUP(Dico2[[#This Row],[Nom du champ]],[1]!ARannulationPB[Donnée],[1]!ARannulationPB[Donnée],"",0,1)="","","X")</f>
        <v>#REF!</v>
      </c>
      <c r="J68" s="218" t="e">
        <f>IF(_xlfn.XLOOKUP(Dico2[[#This Row],[Nom du champ]],[1]!CmdExtU[Donnée],[1]!CmdExtU[Donnée],"",0,1)="","","X")</f>
        <v>#REF!</v>
      </c>
      <c r="K68" s="218" t="e">
        <f>IF(_xlfn.XLOOKUP(Dico2[[#This Row],[Nom du champ]],[1]!ARCmdExtU[Donnée],[1]!ARCmdExtU[Donnée],"",0,1)="","","X")</f>
        <v>#REF!</v>
      </c>
      <c r="L68" s="218" t="e">
        <f>IF(_xlfn.XLOOKUP(Dico2[[#This Row],[Nom du champ]],[1]!CRCmdExtU[Donnée],[1]!CRCmdExtU[Donnée],"",0,1)="","","X")</f>
        <v>#REF!</v>
      </c>
      <c r="M68" s="218" t="e">
        <f>IF(_xlfn.XLOOKUP(Dico2[[#This Row],[Nom du champ]],[1]!CRMad[Donnée],[1]!CRMad[Donnée],"",0,1)="","","X")</f>
        <v>#REF!</v>
      </c>
      <c r="N68" s="218" t="e">
        <f>IF(_xlfn.XLOOKUP(Dico2[[#This Row],[Nom du champ]],[1]!DeltaIPE[Donnée],[1]!DeltaIPE[Donnée],"",0,1)="","","X")</f>
        <v>#REF!</v>
      </c>
      <c r="O68" s="218" t="e">
        <f>IF(_xlfn.XLOOKUP(Dico2[[#This Row],[Nom du champ]],[1]!HistoIPE[Donnée],[1]!HistoIPE[Donnée],"",0,1)="","","X")</f>
        <v>#REF!</v>
      </c>
      <c r="P68" s="218" t="e">
        <f>IF(_xlfn.XLOOKUP(Dico2[[#This Row],[Nom du champ]],[1]!CPN[Donnée],[1]!CPN[Donnée],"",0,1)="","","X")</f>
        <v>#REF!</v>
      </c>
      <c r="Q68" s="218" t="e">
        <f>IF(_xlfn.XLOOKUP(Dico2[[#This Row],[Nom du champ]],[1]!DeltaCPN[Donnée],[1]!DeltaCPN[Donnée],"",0,1)="","","X")</f>
        <v>#REF!</v>
      </c>
      <c r="R68" s="218" t="e">
        <f>IF(_xlfn.XLOOKUP(Dico2[[#This Row],[Nom du champ]],[1]!HistoCPN[Donnée],[1]!HistoCPN[Donnée],"",0,1)="","","X")</f>
        <v>#REF!</v>
      </c>
      <c r="S68" s="218" t="e">
        <f>IF(_xlfn.XLOOKUP(Dico2[[#This Row],[Nom du champ]],[1]!CmdinfoPM[Donnée],[1]!CmdinfoPM[Donnée],"",0,1)="","","X")</f>
        <v>#REF!</v>
      </c>
      <c r="T68" s="218" t="e">
        <f>IF(_xlfn.XLOOKUP(Dico2[[#This Row],[Nom du champ]],[1]!ARCmdInfoPM[Donnée],[1]!ARCmdInfoPM[Donnée],"",0,1)="","","X")</f>
        <v>#REF!</v>
      </c>
      <c r="U68" s="218" t="e">
        <f>IF(_xlfn.XLOOKUP(Dico2[[#This Row],[Nom du champ]],[1]!ARMad[Donnée],[1]!ARMad[Donnée],"",0,1)="","","X")</f>
        <v>#REF!</v>
      </c>
      <c r="V68" s="218" t="e">
        <f>IF(_xlfn.XLOOKUP(Dico2[[#This Row],[Nom du champ]],[1]!NotifPrev[Donnée],[1]!NotifPrev[Donnée],"",0,1)="","","X")</f>
        <v>#REF!</v>
      </c>
      <c r="W68" s="218" t="e">
        <f>IF(_xlfn.XLOOKUP(Dico2[[#This Row],[Nom du champ]],[1]!CRInfoSyndic[Donnée],[1]!CRInfoSyndic[Donnée],"",0,1)="","","X")</f>
        <v>#REF!</v>
      </c>
      <c r="X68" s="218" t="e">
        <f>IF(_xlfn.XLOOKUP(Dico2[[#This Row],[Nom du champ]],[1]!Addu[Donnée],[1]!Addu[Donnée],"",0,1)="","","X")</f>
        <v>#REF!</v>
      </c>
      <c r="Y68" s="218" t="e">
        <f>IF(_xlfn.XLOOKUP(Dico2[[#This Row],[Nom du champ]],[1]!CRAddu[Donnée],[1]!CRAddu[Donnée],"",0,1)="","","X")</f>
        <v>#REF!</v>
      </c>
      <c r="Z68" s="218" t="e">
        <f>IF(_xlfn.XLOOKUP(Dico2[[#This Row],[Nom du champ]],[1]!CmdAnn[Donnée],[1]!CmdAnn[Donnée],"",0,1)="","","X")</f>
        <v>#REF!</v>
      </c>
      <c r="AA68" s="218" t="e">
        <f>IF(_xlfn.XLOOKUP(Dico2[[#This Row],[Nom du champ]],[1]!CRAnnu[Donnée],[1]!CRAnnu[Donnée],"",0,1)="","","X")</f>
        <v>#REF!</v>
      </c>
    </row>
    <row r="69" spans="1:27">
      <c r="A69" s="273" t="s">
        <v>766</v>
      </c>
      <c r="B69" s="276" t="s">
        <v>49</v>
      </c>
      <c r="D69" s="218" t="e">
        <f>IF(_xlfn.XLOOKUP(Dico2[[#This Row],[Nom du champ]],[1]!IPE[Donnée],[1]!IPE[Donnée],"",0,1)="","","X")</f>
        <v>#REF!</v>
      </c>
      <c r="E69" s="218" t="e">
        <f>IF(_xlfn.XLOOKUP(Dico2[[#This Row],[Nom du champ]],[1]!CmdPB[Donnée],[1]!CmdPB[Donnée],"",0,1)="","","X")</f>
        <v>#REF!</v>
      </c>
      <c r="F69" s="218" t="e">
        <f>IF(_xlfn.XLOOKUP(Dico2[[#This Row],[Nom du champ]],[1]!ARcmdPB[Donnée],[1]!ARcmdPB[Donnée],"",0,1)="","","X")</f>
        <v>#REF!</v>
      </c>
      <c r="G69" s="218" t="e">
        <f>IF(_xlfn.XLOOKUP(Dico2[[#This Row],[Nom du champ]],[1]!CRcmdPB[Donnée],[1]!CRcmdPB[Donnée],"",0,1)="","","X")</f>
        <v>#REF!</v>
      </c>
      <c r="H69" s="218" t="e">
        <f>IF(_xlfn.XLOOKUP(Dico2[[#This Row],[Nom du champ]],[1]!AnnulationPB[Donnée],[1]!AnnulationPB[Donnée],"",0,1)="","","X")</f>
        <v>#REF!</v>
      </c>
      <c r="I69" s="218" t="e">
        <f>IF(_xlfn.XLOOKUP(Dico2[[#This Row],[Nom du champ]],[1]!ARannulationPB[Donnée],[1]!ARannulationPB[Donnée],"",0,1)="","","X")</f>
        <v>#REF!</v>
      </c>
      <c r="J69" s="218" t="e">
        <f>IF(_xlfn.XLOOKUP(Dico2[[#This Row],[Nom du champ]],[1]!CmdExtU[Donnée],[1]!CmdExtU[Donnée],"",0,1)="","","X")</f>
        <v>#REF!</v>
      </c>
      <c r="K69" s="218" t="e">
        <f>IF(_xlfn.XLOOKUP(Dico2[[#This Row],[Nom du champ]],[1]!ARCmdExtU[Donnée],[1]!ARCmdExtU[Donnée],"",0,1)="","","X")</f>
        <v>#REF!</v>
      </c>
      <c r="L69" s="218" t="e">
        <f>IF(_xlfn.XLOOKUP(Dico2[[#This Row],[Nom du champ]],[1]!CRCmdExtU[Donnée],[1]!CRCmdExtU[Donnée],"",0,1)="","","X")</f>
        <v>#REF!</v>
      </c>
      <c r="M69" s="218" t="e">
        <f>IF(_xlfn.XLOOKUP(Dico2[[#This Row],[Nom du champ]],[1]!CRMad[Donnée],[1]!CRMad[Donnée],"",0,1)="","","X")</f>
        <v>#REF!</v>
      </c>
      <c r="N69" s="218" t="e">
        <f>IF(_xlfn.XLOOKUP(Dico2[[#This Row],[Nom du champ]],[1]!DeltaIPE[Donnée],[1]!DeltaIPE[Donnée],"",0,1)="","","X")</f>
        <v>#REF!</v>
      </c>
      <c r="O69" s="218" t="e">
        <f>IF(_xlfn.XLOOKUP(Dico2[[#This Row],[Nom du champ]],[1]!HistoIPE[Donnée],[1]!HistoIPE[Donnée],"",0,1)="","","X")</f>
        <v>#REF!</v>
      </c>
      <c r="P69" s="218" t="e">
        <f>IF(_xlfn.XLOOKUP(Dico2[[#This Row],[Nom du champ]],[1]!CPN[Donnée],[1]!CPN[Donnée],"",0,1)="","","X")</f>
        <v>#REF!</v>
      </c>
      <c r="Q69" s="218" t="e">
        <f>IF(_xlfn.XLOOKUP(Dico2[[#This Row],[Nom du champ]],[1]!DeltaCPN[Donnée],[1]!DeltaCPN[Donnée],"",0,1)="","","X")</f>
        <v>#REF!</v>
      </c>
      <c r="R69" s="218" t="e">
        <f>IF(_xlfn.XLOOKUP(Dico2[[#This Row],[Nom du champ]],[1]!HistoCPN[Donnée],[1]!HistoCPN[Donnée],"",0,1)="","","X")</f>
        <v>#REF!</v>
      </c>
      <c r="S69" s="218" t="e">
        <f>IF(_xlfn.XLOOKUP(Dico2[[#This Row],[Nom du champ]],[1]!CmdinfoPM[Donnée],[1]!CmdinfoPM[Donnée],"",0,1)="","","X")</f>
        <v>#REF!</v>
      </c>
      <c r="T69" s="218" t="e">
        <f>IF(_xlfn.XLOOKUP(Dico2[[#This Row],[Nom du champ]],[1]!ARCmdInfoPM[Donnée],[1]!ARCmdInfoPM[Donnée],"",0,1)="","","X")</f>
        <v>#REF!</v>
      </c>
      <c r="U69" s="218" t="e">
        <f>IF(_xlfn.XLOOKUP(Dico2[[#This Row],[Nom du champ]],[1]!ARMad[Donnée],[1]!ARMad[Donnée],"",0,1)="","","X")</f>
        <v>#REF!</v>
      </c>
      <c r="V69" s="218" t="e">
        <f>IF(_xlfn.XLOOKUP(Dico2[[#This Row],[Nom du champ]],[1]!NotifPrev[Donnée],[1]!NotifPrev[Donnée],"",0,1)="","","X")</f>
        <v>#REF!</v>
      </c>
      <c r="W69" s="218" t="e">
        <f>IF(_xlfn.XLOOKUP(Dico2[[#This Row],[Nom du champ]],[1]!CRInfoSyndic[Donnée],[1]!CRInfoSyndic[Donnée],"",0,1)="","","X")</f>
        <v>#REF!</v>
      </c>
      <c r="X69" s="218" t="e">
        <f>IF(_xlfn.XLOOKUP(Dico2[[#This Row],[Nom du champ]],[1]!Addu[Donnée],[1]!Addu[Donnée],"",0,1)="","","X")</f>
        <v>#REF!</v>
      </c>
      <c r="Y69" s="218" t="e">
        <f>IF(_xlfn.XLOOKUP(Dico2[[#This Row],[Nom du champ]],[1]!CRAddu[Donnée],[1]!CRAddu[Donnée],"",0,1)="","","X")</f>
        <v>#REF!</v>
      </c>
      <c r="Z69" s="218" t="e">
        <f>IF(_xlfn.XLOOKUP(Dico2[[#This Row],[Nom du champ]],[1]!CmdAnn[Donnée],[1]!CmdAnn[Donnée],"",0,1)="","","X")</f>
        <v>#REF!</v>
      </c>
      <c r="AA69" s="218" t="e">
        <f>IF(_xlfn.XLOOKUP(Dico2[[#This Row],[Nom du champ]],[1]!CRAnnu[Donnée],[1]!CRAnnu[Donnée],"",0,1)="","","X")</f>
        <v>#REF!</v>
      </c>
    </row>
    <row r="70" spans="1:27">
      <c r="A70" s="211" t="s">
        <v>586</v>
      </c>
      <c r="B70" s="210" t="s">
        <v>587</v>
      </c>
      <c r="D70" s="218" t="e">
        <f>IF(_xlfn.XLOOKUP(Dico2[[#This Row],[Nom du champ]],[1]!IPE[Donnée],[1]!IPE[Donnée],"",0,1)="","","X")</f>
        <v>#REF!</v>
      </c>
      <c r="E70" s="218" t="e">
        <f>IF(_xlfn.XLOOKUP(Dico2[[#This Row],[Nom du champ]],[1]!CmdPB[Donnée],[1]!CmdPB[Donnée],"",0,1)="","","X")</f>
        <v>#REF!</v>
      </c>
      <c r="F70" s="218" t="e">
        <f>IF(_xlfn.XLOOKUP(Dico2[[#This Row],[Nom du champ]],[1]!ARcmdPB[Donnée],[1]!ARcmdPB[Donnée],"",0,1)="","","X")</f>
        <v>#REF!</v>
      </c>
      <c r="G70" s="218" t="e">
        <f>IF(_xlfn.XLOOKUP(Dico2[[#This Row],[Nom du champ]],[1]!CRcmdPB[Donnée],[1]!CRcmdPB[Donnée],"",0,1)="","","X")</f>
        <v>#REF!</v>
      </c>
      <c r="H70" s="218" t="e">
        <f>IF(_xlfn.XLOOKUP(Dico2[[#This Row],[Nom du champ]],[1]!AnnulationPB[Donnée],[1]!AnnulationPB[Donnée],"",0,1)="","","X")</f>
        <v>#REF!</v>
      </c>
      <c r="I70" s="218" t="e">
        <f>IF(_xlfn.XLOOKUP(Dico2[[#This Row],[Nom du champ]],[1]!ARannulationPB[Donnée],[1]!ARannulationPB[Donnée],"",0,1)="","","X")</f>
        <v>#REF!</v>
      </c>
      <c r="J70" s="218" t="e">
        <f>IF(_xlfn.XLOOKUP(Dico2[[#This Row],[Nom du champ]],[1]!CmdExtU[Donnée],[1]!CmdExtU[Donnée],"",0,1)="","","X")</f>
        <v>#REF!</v>
      </c>
      <c r="K70" s="218" t="e">
        <f>IF(_xlfn.XLOOKUP(Dico2[[#This Row],[Nom du champ]],[1]!ARCmdExtU[Donnée],[1]!ARCmdExtU[Donnée],"",0,1)="","","X")</f>
        <v>#REF!</v>
      </c>
      <c r="L70" s="218" t="e">
        <f>IF(_xlfn.XLOOKUP(Dico2[[#This Row],[Nom du champ]],[1]!CRCmdExtU[Donnée],[1]!CRCmdExtU[Donnée],"",0,1)="","","X")</f>
        <v>#REF!</v>
      </c>
      <c r="M70" s="218" t="e">
        <f>IF(_xlfn.XLOOKUP(Dico2[[#This Row],[Nom du champ]],[1]!CRMad[Donnée],[1]!CRMad[Donnée],"",0,1)="","","X")</f>
        <v>#REF!</v>
      </c>
      <c r="N70" s="218" t="e">
        <f>IF(_xlfn.XLOOKUP(Dico2[[#This Row],[Nom du champ]],[1]!DeltaIPE[Donnée],[1]!DeltaIPE[Donnée],"",0,1)="","","X")</f>
        <v>#REF!</v>
      </c>
      <c r="O70" s="218" t="e">
        <f>IF(_xlfn.XLOOKUP(Dico2[[#This Row],[Nom du champ]],[1]!HistoIPE[Donnée],[1]!HistoIPE[Donnée],"",0,1)="","","X")</f>
        <v>#REF!</v>
      </c>
      <c r="P70" s="218" t="e">
        <f>IF(_xlfn.XLOOKUP(Dico2[[#This Row],[Nom du champ]],[1]!CPN[Donnée],[1]!CPN[Donnée],"",0,1)="","","X")</f>
        <v>#REF!</v>
      </c>
      <c r="Q70" s="218" t="e">
        <f>IF(_xlfn.XLOOKUP(Dico2[[#This Row],[Nom du champ]],[1]!DeltaCPN[Donnée],[1]!DeltaCPN[Donnée],"",0,1)="","","X")</f>
        <v>#REF!</v>
      </c>
      <c r="R70" s="218" t="e">
        <f>IF(_xlfn.XLOOKUP(Dico2[[#This Row],[Nom du champ]],[1]!HistoCPN[Donnée],[1]!HistoCPN[Donnée],"",0,1)="","","X")</f>
        <v>#REF!</v>
      </c>
      <c r="S70" s="218" t="e">
        <f>IF(_xlfn.XLOOKUP(Dico2[[#This Row],[Nom du champ]],[1]!CmdinfoPM[Donnée],[1]!CmdinfoPM[Donnée],"",0,1)="","","X")</f>
        <v>#REF!</v>
      </c>
      <c r="T70" s="218" t="e">
        <f>IF(_xlfn.XLOOKUP(Dico2[[#This Row],[Nom du champ]],[1]!ARCmdInfoPM[Donnée],[1]!ARCmdInfoPM[Donnée],"",0,1)="","","X")</f>
        <v>#REF!</v>
      </c>
      <c r="U70" s="218" t="e">
        <f>IF(_xlfn.XLOOKUP(Dico2[[#This Row],[Nom du champ]],[1]!ARMad[Donnée],[1]!ARMad[Donnée],"",0,1)="","","X")</f>
        <v>#REF!</v>
      </c>
      <c r="V70" s="218" t="e">
        <f>IF(_xlfn.XLOOKUP(Dico2[[#This Row],[Nom du champ]],[1]!NotifPrev[Donnée],[1]!NotifPrev[Donnée],"",0,1)="","","X")</f>
        <v>#REF!</v>
      </c>
      <c r="W70" s="218" t="e">
        <f>IF(_xlfn.XLOOKUP(Dico2[[#This Row],[Nom du champ]],[1]!CRInfoSyndic[Donnée],[1]!CRInfoSyndic[Donnée],"",0,1)="","","X")</f>
        <v>#REF!</v>
      </c>
      <c r="X70" s="218" t="e">
        <f>IF(_xlfn.XLOOKUP(Dico2[[#This Row],[Nom du champ]],[1]!Addu[Donnée],[1]!Addu[Donnée],"",0,1)="","","X")</f>
        <v>#REF!</v>
      </c>
      <c r="Y70" s="218" t="e">
        <f>IF(_xlfn.XLOOKUP(Dico2[[#This Row],[Nom du champ]],[1]!CRAddu[Donnée],[1]!CRAddu[Donnée],"",0,1)="","","X")</f>
        <v>#REF!</v>
      </c>
      <c r="Z70" s="218" t="e">
        <f>IF(_xlfn.XLOOKUP(Dico2[[#This Row],[Nom du champ]],[1]!CmdAnn[Donnée],[1]!CmdAnn[Donnée],"",0,1)="","","X")</f>
        <v>#REF!</v>
      </c>
      <c r="AA70" s="218" t="e">
        <f>IF(_xlfn.XLOOKUP(Dico2[[#This Row],[Nom du champ]],[1]!CRAnnu[Donnée],[1]!CRAnnu[Donnée],"",0,1)="","","X")</f>
        <v>#REF!</v>
      </c>
    </row>
    <row r="71" spans="1:27">
      <c r="A71" s="211" t="s">
        <v>274</v>
      </c>
      <c r="B71" s="211" t="s">
        <v>49</v>
      </c>
      <c r="D71" s="218" t="e">
        <f>IF(_xlfn.XLOOKUP(Dico2[[#This Row],[Nom du champ]],[1]!IPE[Donnée],[1]!IPE[Donnée],"",0,1)="","","X")</f>
        <v>#REF!</v>
      </c>
      <c r="E71" s="218" t="e">
        <f>IF(_xlfn.XLOOKUP(Dico2[[#This Row],[Nom du champ]],[1]!CmdPB[Donnée],[1]!CmdPB[Donnée],"",0,1)="","","X")</f>
        <v>#REF!</v>
      </c>
      <c r="F71" s="218" t="e">
        <f>IF(_xlfn.XLOOKUP(Dico2[[#This Row],[Nom du champ]],[1]!ARcmdPB[Donnée],[1]!ARcmdPB[Donnée],"",0,1)="","","X")</f>
        <v>#REF!</v>
      </c>
      <c r="G71" s="218" t="e">
        <f>IF(_xlfn.XLOOKUP(Dico2[[#This Row],[Nom du champ]],[1]!CRcmdPB[Donnée],[1]!CRcmdPB[Donnée],"",0,1)="","","X")</f>
        <v>#REF!</v>
      </c>
      <c r="H71" s="218" t="e">
        <f>IF(_xlfn.XLOOKUP(Dico2[[#This Row],[Nom du champ]],[1]!AnnulationPB[Donnée],[1]!AnnulationPB[Donnée],"",0,1)="","","X")</f>
        <v>#REF!</v>
      </c>
      <c r="I71" s="218" t="e">
        <f>IF(_xlfn.XLOOKUP(Dico2[[#This Row],[Nom du champ]],[1]!ARannulationPB[Donnée],[1]!ARannulationPB[Donnée],"",0,1)="","","X")</f>
        <v>#REF!</v>
      </c>
      <c r="J71" s="218" t="e">
        <f>IF(_xlfn.XLOOKUP(Dico2[[#This Row],[Nom du champ]],[1]!CmdExtU[Donnée],[1]!CmdExtU[Donnée],"",0,1)="","","X")</f>
        <v>#REF!</v>
      </c>
      <c r="K71" s="218" t="e">
        <f>IF(_xlfn.XLOOKUP(Dico2[[#This Row],[Nom du champ]],[1]!ARCmdExtU[Donnée],[1]!ARCmdExtU[Donnée],"",0,1)="","","X")</f>
        <v>#REF!</v>
      </c>
      <c r="L71" s="218" t="e">
        <f>IF(_xlfn.XLOOKUP(Dico2[[#This Row],[Nom du champ]],[1]!CRCmdExtU[Donnée],[1]!CRCmdExtU[Donnée],"",0,1)="","","X")</f>
        <v>#REF!</v>
      </c>
      <c r="M71" s="218" t="e">
        <f>IF(_xlfn.XLOOKUP(Dico2[[#This Row],[Nom du champ]],[1]!CRMad[Donnée],[1]!CRMad[Donnée],"",0,1)="","","X")</f>
        <v>#REF!</v>
      </c>
      <c r="N71" s="218" t="e">
        <f>IF(_xlfn.XLOOKUP(Dico2[[#This Row],[Nom du champ]],[1]!DeltaIPE[Donnée],[1]!DeltaIPE[Donnée],"",0,1)="","","X")</f>
        <v>#REF!</v>
      </c>
      <c r="O71" s="218" t="e">
        <f>IF(_xlfn.XLOOKUP(Dico2[[#This Row],[Nom du champ]],[1]!HistoIPE[Donnée],[1]!HistoIPE[Donnée],"",0,1)="","","X")</f>
        <v>#REF!</v>
      </c>
      <c r="P71" s="218" t="e">
        <f>IF(_xlfn.XLOOKUP(Dico2[[#This Row],[Nom du champ]],[1]!CPN[Donnée],[1]!CPN[Donnée],"",0,1)="","","X")</f>
        <v>#REF!</v>
      </c>
      <c r="Q71" s="218" t="e">
        <f>IF(_xlfn.XLOOKUP(Dico2[[#This Row],[Nom du champ]],[1]!DeltaCPN[Donnée],[1]!DeltaCPN[Donnée],"",0,1)="","","X")</f>
        <v>#REF!</v>
      </c>
      <c r="R71" s="218" t="e">
        <f>IF(_xlfn.XLOOKUP(Dico2[[#This Row],[Nom du champ]],[1]!HistoCPN[Donnée],[1]!HistoCPN[Donnée],"",0,1)="","","X")</f>
        <v>#REF!</v>
      </c>
      <c r="S71" s="218" t="e">
        <f>IF(_xlfn.XLOOKUP(Dico2[[#This Row],[Nom du champ]],[1]!CmdinfoPM[Donnée],[1]!CmdinfoPM[Donnée],"",0,1)="","","X")</f>
        <v>#REF!</v>
      </c>
      <c r="T71" s="218" t="e">
        <f>IF(_xlfn.XLOOKUP(Dico2[[#This Row],[Nom du champ]],[1]!ARCmdInfoPM[Donnée],[1]!ARCmdInfoPM[Donnée],"",0,1)="","","X")</f>
        <v>#REF!</v>
      </c>
      <c r="U71" s="218" t="e">
        <f>IF(_xlfn.XLOOKUP(Dico2[[#This Row],[Nom du champ]],[1]!ARMad[Donnée],[1]!ARMad[Donnée],"",0,1)="","","X")</f>
        <v>#REF!</v>
      </c>
      <c r="V71" s="218" t="e">
        <f>IF(_xlfn.XLOOKUP(Dico2[[#This Row],[Nom du champ]],[1]!NotifPrev[Donnée],[1]!NotifPrev[Donnée],"",0,1)="","","X")</f>
        <v>#REF!</v>
      </c>
      <c r="W71" s="218" t="e">
        <f>IF(_xlfn.XLOOKUP(Dico2[[#This Row],[Nom du champ]],[1]!CRInfoSyndic[Donnée],[1]!CRInfoSyndic[Donnée],"",0,1)="","","X")</f>
        <v>#REF!</v>
      </c>
      <c r="X71" s="218" t="e">
        <f>IF(_xlfn.XLOOKUP(Dico2[[#This Row],[Nom du champ]],[1]!Addu[Donnée],[1]!Addu[Donnée],"",0,1)="","","X")</f>
        <v>#REF!</v>
      </c>
      <c r="Y71" s="218" t="e">
        <f>IF(_xlfn.XLOOKUP(Dico2[[#This Row],[Nom du champ]],[1]!CRAddu[Donnée],[1]!CRAddu[Donnée],"",0,1)="","","X")</f>
        <v>#REF!</v>
      </c>
      <c r="Z71" s="218" t="e">
        <f>IF(_xlfn.XLOOKUP(Dico2[[#This Row],[Nom du champ]],[1]!CmdAnn[Donnée],[1]!CmdAnn[Donnée],"",0,1)="","","X")</f>
        <v>#REF!</v>
      </c>
      <c r="AA71" s="218" t="e">
        <f>IF(_xlfn.XLOOKUP(Dico2[[#This Row],[Nom du champ]],[1]!CRAnnu[Donnée],[1]!CRAnnu[Donnée],"",0,1)="","","X")</f>
        <v>#REF!</v>
      </c>
    </row>
    <row r="72" spans="1:27">
      <c r="A72" s="211" t="s">
        <v>311</v>
      </c>
      <c r="B72" s="211" t="s">
        <v>49</v>
      </c>
      <c r="D72" s="218" t="e">
        <f>IF(_xlfn.XLOOKUP(Dico2[[#This Row],[Nom du champ]],[1]!IPE[Donnée],[1]!IPE[Donnée],"",0,1)="","","X")</f>
        <v>#REF!</v>
      </c>
      <c r="E72" s="218" t="e">
        <f>IF(_xlfn.XLOOKUP(Dico2[[#This Row],[Nom du champ]],[1]!CmdPB[Donnée],[1]!CmdPB[Donnée],"",0,1)="","","X")</f>
        <v>#REF!</v>
      </c>
      <c r="F72" s="218" t="e">
        <f>IF(_xlfn.XLOOKUP(Dico2[[#This Row],[Nom du champ]],[1]!ARcmdPB[Donnée],[1]!ARcmdPB[Donnée],"",0,1)="","","X")</f>
        <v>#REF!</v>
      </c>
      <c r="G72" s="218" t="e">
        <f>IF(_xlfn.XLOOKUP(Dico2[[#This Row],[Nom du champ]],[1]!CRcmdPB[Donnée],[1]!CRcmdPB[Donnée],"",0,1)="","","X")</f>
        <v>#REF!</v>
      </c>
      <c r="H72" s="218" t="e">
        <f>IF(_xlfn.XLOOKUP(Dico2[[#This Row],[Nom du champ]],[1]!AnnulationPB[Donnée],[1]!AnnulationPB[Donnée],"",0,1)="","","X")</f>
        <v>#REF!</v>
      </c>
      <c r="I72" s="218" t="e">
        <f>IF(_xlfn.XLOOKUP(Dico2[[#This Row],[Nom du champ]],[1]!ARannulationPB[Donnée],[1]!ARannulationPB[Donnée],"",0,1)="","","X")</f>
        <v>#REF!</v>
      </c>
      <c r="J72" s="218" t="e">
        <f>IF(_xlfn.XLOOKUP(Dico2[[#This Row],[Nom du champ]],[1]!CmdExtU[Donnée],[1]!CmdExtU[Donnée],"",0,1)="","","X")</f>
        <v>#REF!</v>
      </c>
      <c r="K72" s="218" t="e">
        <f>IF(_xlfn.XLOOKUP(Dico2[[#This Row],[Nom du champ]],[1]!ARCmdExtU[Donnée],[1]!ARCmdExtU[Donnée],"",0,1)="","","X")</f>
        <v>#REF!</v>
      </c>
      <c r="L72" s="218" t="e">
        <f>IF(_xlfn.XLOOKUP(Dico2[[#This Row],[Nom du champ]],[1]!CRCmdExtU[Donnée],[1]!CRCmdExtU[Donnée],"",0,1)="","","X")</f>
        <v>#REF!</v>
      </c>
      <c r="M72" s="218" t="e">
        <f>IF(_xlfn.XLOOKUP(Dico2[[#This Row],[Nom du champ]],[1]!CRMad[Donnée],[1]!CRMad[Donnée],"",0,1)="","","X")</f>
        <v>#REF!</v>
      </c>
      <c r="N72" s="218" t="e">
        <f>IF(_xlfn.XLOOKUP(Dico2[[#This Row],[Nom du champ]],[1]!DeltaIPE[Donnée],[1]!DeltaIPE[Donnée],"",0,1)="","","X")</f>
        <v>#REF!</v>
      </c>
      <c r="O72" s="218" t="e">
        <f>IF(_xlfn.XLOOKUP(Dico2[[#This Row],[Nom du champ]],[1]!HistoIPE[Donnée],[1]!HistoIPE[Donnée],"",0,1)="","","X")</f>
        <v>#REF!</v>
      </c>
      <c r="P72" s="218" t="e">
        <f>IF(_xlfn.XLOOKUP(Dico2[[#This Row],[Nom du champ]],[1]!CPN[Donnée],[1]!CPN[Donnée],"",0,1)="","","X")</f>
        <v>#REF!</v>
      </c>
      <c r="Q72" s="218" t="e">
        <f>IF(_xlfn.XLOOKUP(Dico2[[#This Row],[Nom du champ]],[1]!DeltaCPN[Donnée],[1]!DeltaCPN[Donnée],"",0,1)="","","X")</f>
        <v>#REF!</v>
      </c>
      <c r="R72" s="218" t="e">
        <f>IF(_xlfn.XLOOKUP(Dico2[[#This Row],[Nom du champ]],[1]!HistoCPN[Donnée],[1]!HistoCPN[Donnée],"",0,1)="","","X")</f>
        <v>#REF!</v>
      </c>
      <c r="S72" s="218" t="e">
        <f>IF(_xlfn.XLOOKUP(Dico2[[#This Row],[Nom du champ]],[1]!CmdinfoPM[Donnée],[1]!CmdinfoPM[Donnée],"",0,1)="","","X")</f>
        <v>#REF!</v>
      </c>
      <c r="T72" s="218" t="e">
        <f>IF(_xlfn.XLOOKUP(Dico2[[#This Row],[Nom du champ]],[1]!ARCmdInfoPM[Donnée],[1]!ARCmdInfoPM[Donnée],"",0,1)="","","X")</f>
        <v>#REF!</v>
      </c>
      <c r="U72" s="218" t="e">
        <f>IF(_xlfn.XLOOKUP(Dico2[[#This Row],[Nom du champ]],[1]!ARMad[Donnée],[1]!ARMad[Donnée],"",0,1)="","","X")</f>
        <v>#REF!</v>
      </c>
      <c r="V72" s="218" t="e">
        <f>IF(_xlfn.XLOOKUP(Dico2[[#This Row],[Nom du champ]],[1]!NotifPrev[Donnée],[1]!NotifPrev[Donnée],"",0,1)="","","X")</f>
        <v>#REF!</v>
      </c>
      <c r="W72" s="218" t="e">
        <f>IF(_xlfn.XLOOKUP(Dico2[[#This Row],[Nom du champ]],[1]!CRInfoSyndic[Donnée],[1]!CRInfoSyndic[Donnée],"",0,1)="","","X")</f>
        <v>#REF!</v>
      </c>
      <c r="X72" s="218" t="e">
        <f>IF(_xlfn.XLOOKUP(Dico2[[#This Row],[Nom du champ]],[1]!Addu[Donnée],[1]!Addu[Donnée],"",0,1)="","","X")</f>
        <v>#REF!</v>
      </c>
      <c r="Y72" s="218" t="e">
        <f>IF(_xlfn.XLOOKUP(Dico2[[#This Row],[Nom du champ]],[1]!CRAddu[Donnée],[1]!CRAddu[Donnée],"",0,1)="","","X")</f>
        <v>#REF!</v>
      </c>
      <c r="Z72" s="218" t="e">
        <f>IF(_xlfn.XLOOKUP(Dico2[[#This Row],[Nom du champ]],[1]!CmdAnn[Donnée],[1]!CmdAnn[Donnée],"",0,1)="","","X")</f>
        <v>#REF!</v>
      </c>
      <c r="AA72" s="218" t="e">
        <f>IF(_xlfn.XLOOKUP(Dico2[[#This Row],[Nom du champ]],[1]!CRAnnu[Donnée],[1]!CRAnnu[Donnée],"",0,1)="","","X")</f>
        <v>#REF!</v>
      </c>
    </row>
    <row r="73" spans="1:27">
      <c r="A73" s="221" t="s">
        <v>152</v>
      </c>
      <c r="B73" s="221" t="s">
        <v>49</v>
      </c>
      <c r="D73" s="218" t="e">
        <f>IF(_xlfn.XLOOKUP(Dico2[[#This Row],[Nom du champ]],[1]!IPE[Donnée],[1]!IPE[Donnée],"",0,1)="","","X")</f>
        <v>#REF!</v>
      </c>
      <c r="E73" s="218" t="e">
        <f>IF(_xlfn.XLOOKUP(Dico2[[#This Row],[Nom du champ]],[1]!CmdPB[Donnée],[1]!CmdPB[Donnée],"",0,1)="","","X")</f>
        <v>#REF!</v>
      </c>
      <c r="F73" s="218" t="e">
        <f>IF(_xlfn.XLOOKUP(Dico2[[#This Row],[Nom du champ]],[1]!ARcmdPB[Donnée],[1]!ARcmdPB[Donnée],"",0,1)="","","X")</f>
        <v>#REF!</v>
      </c>
      <c r="G73" s="218" t="e">
        <f>IF(_xlfn.XLOOKUP(Dico2[[#This Row],[Nom du champ]],[1]!CRcmdPB[Donnée],[1]!CRcmdPB[Donnée],"",0,1)="","","X")</f>
        <v>#REF!</v>
      </c>
      <c r="H73" s="218" t="e">
        <f>IF(_xlfn.XLOOKUP(Dico2[[#This Row],[Nom du champ]],[1]!AnnulationPB[Donnée],[1]!AnnulationPB[Donnée],"",0,1)="","","X")</f>
        <v>#REF!</v>
      </c>
      <c r="I73" s="218" t="e">
        <f>IF(_xlfn.XLOOKUP(Dico2[[#This Row],[Nom du champ]],[1]!ARannulationPB[Donnée],[1]!ARannulationPB[Donnée],"",0,1)="","","X")</f>
        <v>#REF!</v>
      </c>
      <c r="J73" s="218" t="e">
        <f>IF(_xlfn.XLOOKUP(Dico2[[#This Row],[Nom du champ]],[1]!CmdExtU[Donnée],[1]!CmdExtU[Donnée],"",0,1)="","","X")</f>
        <v>#REF!</v>
      </c>
      <c r="K73" s="218" t="e">
        <f>IF(_xlfn.XLOOKUP(Dico2[[#This Row],[Nom du champ]],[1]!ARCmdExtU[Donnée],[1]!ARCmdExtU[Donnée],"",0,1)="","","X")</f>
        <v>#REF!</v>
      </c>
      <c r="L73" s="218" t="e">
        <f>IF(_xlfn.XLOOKUP(Dico2[[#This Row],[Nom du champ]],[1]!CRCmdExtU[Donnée],[1]!CRCmdExtU[Donnée],"",0,1)="","","X")</f>
        <v>#REF!</v>
      </c>
      <c r="M73" s="218" t="e">
        <f>IF(_xlfn.XLOOKUP(Dico2[[#This Row],[Nom du champ]],[1]!CRMad[Donnée],[1]!CRMad[Donnée],"",0,1)="","","X")</f>
        <v>#REF!</v>
      </c>
      <c r="N73" s="218" t="e">
        <f>IF(_xlfn.XLOOKUP(Dico2[[#This Row],[Nom du champ]],[1]!DeltaIPE[Donnée],[1]!DeltaIPE[Donnée],"",0,1)="","","X")</f>
        <v>#REF!</v>
      </c>
      <c r="O73" s="218" t="e">
        <f>IF(_xlfn.XLOOKUP(Dico2[[#This Row],[Nom du champ]],[1]!HistoIPE[Donnée],[1]!HistoIPE[Donnée],"",0,1)="","","X")</f>
        <v>#REF!</v>
      </c>
      <c r="P73" s="218" t="e">
        <f>IF(_xlfn.XLOOKUP(Dico2[[#This Row],[Nom du champ]],[1]!CPN[Donnée],[1]!CPN[Donnée],"",0,1)="","","X")</f>
        <v>#REF!</v>
      </c>
      <c r="Q73" s="218" t="e">
        <f>IF(_xlfn.XLOOKUP(Dico2[[#This Row],[Nom du champ]],[1]!DeltaCPN[Donnée],[1]!DeltaCPN[Donnée],"",0,1)="","","X")</f>
        <v>#REF!</v>
      </c>
      <c r="R73" s="218" t="e">
        <f>IF(_xlfn.XLOOKUP(Dico2[[#This Row],[Nom du champ]],[1]!HistoCPN[Donnée],[1]!HistoCPN[Donnée],"",0,1)="","","X")</f>
        <v>#REF!</v>
      </c>
      <c r="S73" s="218" t="e">
        <f>IF(_xlfn.XLOOKUP(Dico2[[#This Row],[Nom du champ]],[1]!CmdinfoPM[Donnée],[1]!CmdinfoPM[Donnée],"",0,1)="","","X")</f>
        <v>#REF!</v>
      </c>
      <c r="T73" s="218" t="e">
        <f>IF(_xlfn.XLOOKUP(Dico2[[#This Row],[Nom du champ]],[1]!ARCmdInfoPM[Donnée],[1]!ARCmdInfoPM[Donnée],"",0,1)="","","X")</f>
        <v>#REF!</v>
      </c>
      <c r="U73" s="218" t="e">
        <f>IF(_xlfn.XLOOKUP(Dico2[[#This Row],[Nom du champ]],[1]!ARMad[Donnée],[1]!ARMad[Donnée],"",0,1)="","","X")</f>
        <v>#REF!</v>
      </c>
      <c r="V73" s="218" t="e">
        <f>IF(_xlfn.XLOOKUP(Dico2[[#This Row],[Nom du champ]],[1]!NotifPrev[Donnée],[1]!NotifPrev[Donnée],"",0,1)="","","X")</f>
        <v>#REF!</v>
      </c>
      <c r="W73" s="218" t="e">
        <f>IF(_xlfn.XLOOKUP(Dico2[[#This Row],[Nom du champ]],[1]!CRInfoSyndic[Donnée],[1]!CRInfoSyndic[Donnée],"",0,1)="","","X")</f>
        <v>#REF!</v>
      </c>
      <c r="X73" s="218" t="e">
        <f>IF(_xlfn.XLOOKUP(Dico2[[#This Row],[Nom du champ]],[1]!Addu[Donnée],[1]!Addu[Donnée],"",0,1)="","","X")</f>
        <v>#REF!</v>
      </c>
      <c r="Y73" s="218" t="e">
        <f>IF(_xlfn.XLOOKUP(Dico2[[#This Row],[Nom du champ]],[1]!CRAddu[Donnée],[1]!CRAddu[Donnée],"",0,1)="","","X")</f>
        <v>#REF!</v>
      </c>
      <c r="Z73" s="218" t="e">
        <f>IF(_xlfn.XLOOKUP(Dico2[[#This Row],[Nom du champ]],[1]!CmdAnn[Donnée],[1]!CmdAnn[Donnée],"",0,1)="","","X")</f>
        <v>#REF!</v>
      </c>
      <c r="AA73" s="218" t="e">
        <f>IF(_xlfn.XLOOKUP(Dico2[[#This Row],[Nom du champ]],[1]!CRAnnu[Donnée],[1]!CRAnnu[Donnée],"",0,1)="","","X")</f>
        <v>#REF!</v>
      </c>
    </row>
    <row r="74" spans="1:27">
      <c r="A74" s="209" t="s">
        <v>764</v>
      </c>
      <c r="B74" s="209" t="s">
        <v>49</v>
      </c>
      <c r="D74" s="218" t="e">
        <f>IF(_xlfn.XLOOKUP(Dico2[[#This Row],[Nom du champ]],[1]!IPE[Donnée],[1]!IPE[Donnée],"",0,1)="","","X")</f>
        <v>#REF!</v>
      </c>
      <c r="E74" s="218" t="e">
        <f>IF(_xlfn.XLOOKUP(Dico2[[#This Row],[Nom du champ]],[1]!CmdPB[Donnée],[1]!CmdPB[Donnée],"",0,1)="","","X")</f>
        <v>#REF!</v>
      </c>
      <c r="F74" s="218" t="e">
        <f>IF(_xlfn.XLOOKUP(Dico2[[#This Row],[Nom du champ]],[1]!ARcmdPB[Donnée],[1]!ARcmdPB[Donnée],"",0,1)="","","X")</f>
        <v>#REF!</v>
      </c>
      <c r="G74" s="218" t="e">
        <f>IF(_xlfn.XLOOKUP(Dico2[[#This Row],[Nom du champ]],[1]!CRcmdPB[Donnée],[1]!CRcmdPB[Donnée],"",0,1)="","","X")</f>
        <v>#REF!</v>
      </c>
      <c r="H74" s="218" t="e">
        <f>IF(_xlfn.XLOOKUP(Dico2[[#This Row],[Nom du champ]],[1]!AnnulationPB[Donnée],[1]!AnnulationPB[Donnée],"",0,1)="","","X")</f>
        <v>#REF!</v>
      </c>
      <c r="I74" s="218" t="e">
        <f>IF(_xlfn.XLOOKUP(Dico2[[#This Row],[Nom du champ]],[1]!ARannulationPB[Donnée],[1]!ARannulationPB[Donnée],"",0,1)="","","X")</f>
        <v>#REF!</v>
      </c>
      <c r="J74" s="218" t="e">
        <f>IF(_xlfn.XLOOKUP(Dico2[[#This Row],[Nom du champ]],[1]!CmdExtU[Donnée],[1]!CmdExtU[Donnée],"",0,1)="","","X")</f>
        <v>#REF!</v>
      </c>
      <c r="K74" s="218" t="e">
        <f>IF(_xlfn.XLOOKUP(Dico2[[#This Row],[Nom du champ]],[1]!ARCmdExtU[Donnée],[1]!ARCmdExtU[Donnée],"",0,1)="","","X")</f>
        <v>#REF!</v>
      </c>
      <c r="L74" s="218" t="e">
        <f>IF(_xlfn.XLOOKUP(Dico2[[#This Row],[Nom du champ]],[1]!CRCmdExtU[Donnée],[1]!CRCmdExtU[Donnée],"",0,1)="","","X")</f>
        <v>#REF!</v>
      </c>
      <c r="M74" s="218" t="e">
        <f>IF(_xlfn.XLOOKUP(Dico2[[#This Row],[Nom du champ]],[1]!CRMad[Donnée],[1]!CRMad[Donnée],"",0,1)="","","X")</f>
        <v>#REF!</v>
      </c>
      <c r="N74" s="218" t="e">
        <f>IF(_xlfn.XLOOKUP(Dico2[[#This Row],[Nom du champ]],[1]!DeltaIPE[Donnée],[1]!DeltaIPE[Donnée],"",0,1)="","","X")</f>
        <v>#REF!</v>
      </c>
      <c r="O74" s="218" t="e">
        <f>IF(_xlfn.XLOOKUP(Dico2[[#This Row],[Nom du champ]],[1]!HistoIPE[Donnée],[1]!HistoIPE[Donnée],"",0,1)="","","X")</f>
        <v>#REF!</v>
      </c>
      <c r="P74" s="218" t="e">
        <f>IF(_xlfn.XLOOKUP(Dico2[[#This Row],[Nom du champ]],[1]!CPN[Donnée],[1]!CPN[Donnée],"",0,1)="","","X")</f>
        <v>#REF!</v>
      </c>
      <c r="Q74" s="218" t="e">
        <f>IF(_xlfn.XLOOKUP(Dico2[[#This Row],[Nom du champ]],[1]!DeltaCPN[Donnée],[1]!DeltaCPN[Donnée],"",0,1)="","","X")</f>
        <v>#REF!</v>
      </c>
      <c r="R74" s="218" t="e">
        <f>IF(_xlfn.XLOOKUP(Dico2[[#This Row],[Nom du champ]],[1]!HistoCPN[Donnée],[1]!HistoCPN[Donnée],"",0,1)="","","X")</f>
        <v>#REF!</v>
      </c>
      <c r="S74" s="218" t="e">
        <f>IF(_xlfn.XLOOKUP(Dico2[[#This Row],[Nom du champ]],[1]!CmdinfoPM[Donnée],[1]!CmdinfoPM[Donnée],"",0,1)="","","X")</f>
        <v>#REF!</v>
      </c>
      <c r="T74" s="218" t="e">
        <f>IF(_xlfn.XLOOKUP(Dico2[[#This Row],[Nom du champ]],[1]!ARCmdInfoPM[Donnée],[1]!ARCmdInfoPM[Donnée],"",0,1)="","","X")</f>
        <v>#REF!</v>
      </c>
      <c r="U74" s="218" t="e">
        <f>IF(_xlfn.XLOOKUP(Dico2[[#This Row],[Nom du champ]],[1]!ARMad[Donnée],[1]!ARMad[Donnée],"",0,1)="","","X")</f>
        <v>#REF!</v>
      </c>
      <c r="V74" s="218" t="e">
        <f>IF(_xlfn.XLOOKUP(Dico2[[#This Row],[Nom du champ]],[1]!NotifPrev[Donnée],[1]!NotifPrev[Donnée],"",0,1)="","","X")</f>
        <v>#REF!</v>
      </c>
      <c r="W74" s="218" t="e">
        <f>IF(_xlfn.XLOOKUP(Dico2[[#This Row],[Nom du champ]],[1]!CRInfoSyndic[Donnée],[1]!CRInfoSyndic[Donnée],"",0,1)="","","X")</f>
        <v>#REF!</v>
      </c>
      <c r="X74" s="218" t="e">
        <f>IF(_xlfn.XLOOKUP(Dico2[[#This Row],[Nom du champ]],[1]!Addu[Donnée],[1]!Addu[Donnée],"",0,1)="","","X")</f>
        <v>#REF!</v>
      </c>
      <c r="Y74" s="218" t="e">
        <f>IF(_xlfn.XLOOKUP(Dico2[[#This Row],[Nom du champ]],[1]!CRAddu[Donnée],[1]!CRAddu[Donnée],"",0,1)="","","X")</f>
        <v>#REF!</v>
      </c>
      <c r="Z74" s="218" t="e">
        <f>IF(_xlfn.XLOOKUP(Dico2[[#This Row],[Nom du champ]],[1]!CmdAnn[Donnée],[1]!CmdAnn[Donnée],"",0,1)="","","X")</f>
        <v>#REF!</v>
      </c>
      <c r="AA74" s="218" t="e">
        <f>IF(_xlfn.XLOOKUP(Dico2[[#This Row],[Nom du champ]],[1]!CRAnnu[Donnée],[1]!CRAnnu[Donnée],"",0,1)="","","X")</f>
        <v>#REF!</v>
      </c>
    </row>
    <row r="75" spans="1:27">
      <c r="A75" s="211" t="s">
        <v>572</v>
      </c>
      <c r="B75" s="210"/>
      <c r="D75" s="218" t="e">
        <f>IF(_xlfn.XLOOKUP(Dico2[[#This Row],[Nom du champ]],[1]!IPE[Donnée],[1]!IPE[Donnée],"",0,1)="","","X")</f>
        <v>#REF!</v>
      </c>
      <c r="E75" s="218" t="e">
        <f>IF(_xlfn.XLOOKUP(Dico2[[#This Row],[Nom du champ]],[1]!CmdPB[Donnée],[1]!CmdPB[Donnée],"",0,1)="","","X")</f>
        <v>#REF!</v>
      </c>
      <c r="F75" s="218" t="e">
        <f>IF(_xlfn.XLOOKUP(Dico2[[#This Row],[Nom du champ]],[1]!ARcmdPB[Donnée],[1]!ARcmdPB[Donnée],"",0,1)="","","X")</f>
        <v>#REF!</v>
      </c>
      <c r="G75" s="218" t="e">
        <f>IF(_xlfn.XLOOKUP(Dico2[[#This Row],[Nom du champ]],[1]!CRcmdPB[Donnée],[1]!CRcmdPB[Donnée],"",0,1)="","","X")</f>
        <v>#REF!</v>
      </c>
      <c r="H75" s="218" t="e">
        <f>IF(_xlfn.XLOOKUP(Dico2[[#This Row],[Nom du champ]],[1]!AnnulationPB[Donnée],[1]!AnnulationPB[Donnée],"",0,1)="","","X")</f>
        <v>#REF!</v>
      </c>
      <c r="I75" s="218" t="e">
        <f>IF(_xlfn.XLOOKUP(Dico2[[#This Row],[Nom du champ]],[1]!ARannulationPB[Donnée],[1]!ARannulationPB[Donnée],"",0,1)="","","X")</f>
        <v>#REF!</v>
      </c>
      <c r="J75" s="218" t="e">
        <f>IF(_xlfn.XLOOKUP(Dico2[[#This Row],[Nom du champ]],[1]!CmdExtU[Donnée],[1]!CmdExtU[Donnée],"",0,1)="","","X")</f>
        <v>#REF!</v>
      </c>
      <c r="K75" s="218" t="e">
        <f>IF(_xlfn.XLOOKUP(Dico2[[#This Row],[Nom du champ]],[1]!ARCmdExtU[Donnée],[1]!ARCmdExtU[Donnée],"",0,1)="","","X")</f>
        <v>#REF!</v>
      </c>
      <c r="L75" s="218" t="e">
        <f>IF(_xlfn.XLOOKUP(Dico2[[#This Row],[Nom du champ]],[1]!CRCmdExtU[Donnée],[1]!CRCmdExtU[Donnée],"",0,1)="","","X")</f>
        <v>#REF!</v>
      </c>
      <c r="M75" s="218" t="e">
        <f>IF(_xlfn.XLOOKUP(Dico2[[#This Row],[Nom du champ]],[1]!CRMad[Donnée],[1]!CRMad[Donnée],"",0,1)="","","X")</f>
        <v>#REF!</v>
      </c>
      <c r="N75" s="218" t="e">
        <f>IF(_xlfn.XLOOKUP(Dico2[[#This Row],[Nom du champ]],[1]!DeltaIPE[Donnée],[1]!DeltaIPE[Donnée],"",0,1)="","","X")</f>
        <v>#REF!</v>
      </c>
      <c r="O75" s="218" t="e">
        <f>IF(_xlfn.XLOOKUP(Dico2[[#This Row],[Nom du champ]],[1]!HistoIPE[Donnée],[1]!HistoIPE[Donnée],"",0,1)="","","X")</f>
        <v>#REF!</v>
      </c>
      <c r="P75" s="218" t="e">
        <f>IF(_xlfn.XLOOKUP(Dico2[[#This Row],[Nom du champ]],[1]!CPN[Donnée],[1]!CPN[Donnée],"",0,1)="","","X")</f>
        <v>#REF!</v>
      </c>
      <c r="Q75" s="218" t="e">
        <f>IF(_xlfn.XLOOKUP(Dico2[[#This Row],[Nom du champ]],[1]!DeltaCPN[Donnée],[1]!DeltaCPN[Donnée],"",0,1)="","","X")</f>
        <v>#REF!</v>
      </c>
      <c r="R75" s="218" t="e">
        <f>IF(_xlfn.XLOOKUP(Dico2[[#This Row],[Nom du champ]],[1]!HistoCPN[Donnée],[1]!HistoCPN[Donnée],"",0,1)="","","X")</f>
        <v>#REF!</v>
      </c>
      <c r="S75" s="218" t="e">
        <f>IF(_xlfn.XLOOKUP(Dico2[[#This Row],[Nom du champ]],[1]!CmdinfoPM[Donnée],[1]!CmdinfoPM[Donnée],"",0,1)="","","X")</f>
        <v>#REF!</v>
      </c>
      <c r="T75" s="218" t="e">
        <f>IF(_xlfn.XLOOKUP(Dico2[[#This Row],[Nom du champ]],[1]!ARCmdInfoPM[Donnée],[1]!ARCmdInfoPM[Donnée],"",0,1)="","","X")</f>
        <v>#REF!</v>
      </c>
      <c r="U75" s="218" t="e">
        <f>IF(_xlfn.XLOOKUP(Dico2[[#This Row],[Nom du champ]],[1]!ARMad[Donnée],[1]!ARMad[Donnée],"",0,1)="","","X")</f>
        <v>#REF!</v>
      </c>
      <c r="V75" s="218" t="e">
        <f>IF(_xlfn.XLOOKUP(Dico2[[#This Row],[Nom du champ]],[1]!NotifPrev[Donnée],[1]!NotifPrev[Donnée],"",0,1)="","","X")</f>
        <v>#REF!</v>
      </c>
      <c r="W75" s="218" t="e">
        <f>IF(_xlfn.XLOOKUP(Dico2[[#This Row],[Nom du champ]],[1]!CRInfoSyndic[Donnée],[1]!CRInfoSyndic[Donnée],"",0,1)="","","X")</f>
        <v>#REF!</v>
      </c>
      <c r="X75" s="218" t="e">
        <f>IF(_xlfn.XLOOKUP(Dico2[[#This Row],[Nom du champ]],[1]!Addu[Donnée],[1]!Addu[Donnée],"",0,1)="","","X")</f>
        <v>#REF!</v>
      </c>
      <c r="Y75" s="218" t="e">
        <f>IF(_xlfn.XLOOKUP(Dico2[[#This Row],[Nom du champ]],[1]!CRAddu[Donnée],[1]!CRAddu[Donnée],"",0,1)="","","X")</f>
        <v>#REF!</v>
      </c>
      <c r="Z75" s="218" t="e">
        <f>IF(_xlfn.XLOOKUP(Dico2[[#This Row],[Nom du champ]],[1]!CmdAnn[Donnée],[1]!CmdAnn[Donnée],"",0,1)="","","X")</f>
        <v>#REF!</v>
      </c>
      <c r="AA75" s="218" t="e">
        <f>IF(_xlfn.XLOOKUP(Dico2[[#This Row],[Nom du champ]],[1]!CRAnnu[Donnée],[1]!CRAnnu[Donnée],"",0,1)="","","X")</f>
        <v>#REF!</v>
      </c>
    </row>
    <row r="76" spans="1:27">
      <c r="A76" s="211" t="s">
        <v>260</v>
      </c>
      <c r="B76" s="211" t="s">
        <v>49</v>
      </c>
      <c r="D76" s="218" t="e">
        <f>IF(_xlfn.XLOOKUP(Dico2[[#This Row],[Nom du champ]],[1]!IPE[Donnée],[1]!IPE[Donnée],"",0,1)="","","X")</f>
        <v>#REF!</v>
      </c>
      <c r="E76" s="218" t="e">
        <f>IF(_xlfn.XLOOKUP(Dico2[[#This Row],[Nom du champ]],[1]!CmdPB[Donnée],[1]!CmdPB[Donnée],"",0,1)="","","X")</f>
        <v>#REF!</v>
      </c>
      <c r="F76" s="218" t="e">
        <f>IF(_xlfn.XLOOKUP(Dico2[[#This Row],[Nom du champ]],[1]!ARcmdPB[Donnée],[1]!ARcmdPB[Donnée],"",0,1)="","","X")</f>
        <v>#REF!</v>
      </c>
      <c r="G76" s="218" t="e">
        <f>IF(_xlfn.XLOOKUP(Dico2[[#This Row],[Nom du champ]],[1]!CRcmdPB[Donnée],[1]!CRcmdPB[Donnée],"",0,1)="","","X")</f>
        <v>#REF!</v>
      </c>
      <c r="H76" s="218" t="e">
        <f>IF(_xlfn.XLOOKUP(Dico2[[#This Row],[Nom du champ]],[1]!AnnulationPB[Donnée],[1]!AnnulationPB[Donnée],"",0,1)="","","X")</f>
        <v>#REF!</v>
      </c>
      <c r="I76" s="218" t="e">
        <f>IF(_xlfn.XLOOKUP(Dico2[[#This Row],[Nom du champ]],[1]!ARannulationPB[Donnée],[1]!ARannulationPB[Donnée],"",0,1)="","","X")</f>
        <v>#REF!</v>
      </c>
      <c r="J76" s="218" t="e">
        <f>IF(_xlfn.XLOOKUP(Dico2[[#This Row],[Nom du champ]],[1]!CmdExtU[Donnée],[1]!CmdExtU[Donnée],"",0,1)="","","X")</f>
        <v>#REF!</v>
      </c>
      <c r="K76" s="218" t="e">
        <f>IF(_xlfn.XLOOKUP(Dico2[[#This Row],[Nom du champ]],[1]!ARCmdExtU[Donnée],[1]!ARCmdExtU[Donnée],"",0,1)="","","X")</f>
        <v>#REF!</v>
      </c>
      <c r="L76" s="218" t="e">
        <f>IF(_xlfn.XLOOKUP(Dico2[[#This Row],[Nom du champ]],[1]!CRCmdExtU[Donnée],[1]!CRCmdExtU[Donnée],"",0,1)="","","X")</f>
        <v>#REF!</v>
      </c>
      <c r="M76" s="218" t="e">
        <f>IF(_xlfn.XLOOKUP(Dico2[[#This Row],[Nom du champ]],[1]!CRMad[Donnée],[1]!CRMad[Donnée],"",0,1)="","","X")</f>
        <v>#REF!</v>
      </c>
      <c r="N76" s="218" t="e">
        <f>IF(_xlfn.XLOOKUP(Dico2[[#This Row],[Nom du champ]],[1]!DeltaIPE[Donnée],[1]!DeltaIPE[Donnée],"",0,1)="","","X")</f>
        <v>#REF!</v>
      </c>
      <c r="O76" s="218" t="e">
        <f>IF(_xlfn.XLOOKUP(Dico2[[#This Row],[Nom du champ]],[1]!HistoIPE[Donnée],[1]!HistoIPE[Donnée],"",0,1)="","","X")</f>
        <v>#REF!</v>
      </c>
      <c r="P76" s="218" t="e">
        <f>IF(_xlfn.XLOOKUP(Dico2[[#This Row],[Nom du champ]],[1]!CPN[Donnée],[1]!CPN[Donnée],"",0,1)="","","X")</f>
        <v>#REF!</v>
      </c>
      <c r="Q76" s="218" t="e">
        <f>IF(_xlfn.XLOOKUP(Dico2[[#This Row],[Nom du champ]],[1]!DeltaCPN[Donnée],[1]!DeltaCPN[Donnée],"",0,1)="","","X")</f>
        <v>#REF!</v>
      </c>
      <c r="R76" s="218" t="e">
        <f>IF(_xlfn.XLOOKUP(Dico2[[#This Row],[Nom du champ]],[1]!HistoCPN[Donnée],[1]!HistoCPN[Donnée],"",0,1)="","","X")</f>
        <v>#REF!</v>
      </c>
      <c r="S76" s="218" t="e">
        <f>IF(_xlfn.XLOOKUP(Dico2[[#This Row],[Nom du champ]],[1]!CmdinfoPM[Donnée],[1]!CmdinfoPM[Donnée],"",0,1)="","","X")</f>
        <v>#REF!</v>
      </c>
      <c r="T76" s="218" t="e">
        <f>IF(_xlfn.XLOOKUP(Dico2[[#This Row],[Nom du champ]],[1]!ARCmdInfoPM[Donnée],[1]!ARCmdInfoPM[Donnée],"",0,1)="","","X")</f>
        <v>#REF!</v>
      </c>
      <c r="U76" s="218" t="e">
        <f>IF(_xlfn.XLOOKUP(Dico2[[#This Row],[Nom du champ]],[1]!ARMad[Donnée],[1]!ARMad[Donnée],"",0,1)="","","X")</f>
        <v>#REF!</v>
      </c>
      <c r="V76" s="218" t="e">
        <f>IF(_xlfn.XLOOKUP(Dico2[[#This Row],[Nom du champ]],[1]!NotifPrev[Donnée],[1]!NotifPrev[Donnée],"",0,1)="","","X")</f>
        <v>#REF!</v>
      </c>
      <c r="W76" s="218" t="e">
        <f>IF(_xlfn.XLOOKUP(Dico2[[#This Row],[Nom du champ]],[1]!CRInfoSyndic[Donnée],[1]!CRInfoSyndic[Donnée],"",0,1)="","","X")</f>
        <v>#REF!</v>
      </c>
      <c r="X76" s="218" t="e">
        <f>IF(_xlfn.XLOOKUP(Dico2[[#This Row],[Nom du champ]],[1]!Addu[Donnée],[1]!Addu[Donnée],"",0,1)="","","X")</f>
        <v>#REF!</v>
      </c>
      <c r="Y76" s="218" t="e">
        <f>IF(_xlfn.XLOOKUP(Dico2[[#This Row],[Nom du champ]],[1]!CRAddu[Donnée],[1]!CRAddu[Donnée],"",0,1)="","","X")</f>
        <v>#REF!</v>
      </c>
      <c r="Z76" s="218" t="e">
        <f>IF(_xlfn.XLOOKUP(Dico2[[#This Row],[Nom du champ]],[1]!CmdAnn[Donnée],[1]!CmdAnn[Donnée],"",0,1)="","","X")</f>
        <v>#REF!</v>
      </c>
      <c r="AA76" s="218" t="e">
        <f>IF(_xlfn.XLOOKUP(Dico2[[#This Row],[Nom du champ]],[1]!CRAnnu[Donnée],[1]!CRAnnu[Donnée],"",0,1)="","","X")</f>
        <v>#REF!</v>
      </c>
    </row>
    <row r="77" spans="1:27">
      <c r="A77" s="274" t="s">
        <v>760</v>
      </c>
      <c r="B77" s="209" t="s">
        <v>49</v>
      </c>
      <c r="D77" s="218" t="e">
        <f>IF(_xlfn.XLOOKUP(Dico2[[#This Row],[Nom du champ]],[1]!IPE[Donnée],[1]!IPE[Donnée],"",0,1)="","","X")</f>
        <v>#REF!</v>
      </c>
      <c r="E77" s="218" t="e">
        <f>IF(_xlfn.XLOOKUP(Dico2[[#This Row],[Nom du champ]],[1]!CmdPB[Donnée],[1]!CmdPB[Donnée],"",0,1)="","","X")</f>
        <v>#REF!</v>
      </c>
      <c r="F77" s="218" t="e">
        <f>IF(_xlfn.XLOOKUP(Dico2[[#This Row],[Nom du champ]],[1]!ARcmdPB[Donnée],[1]!ARcmdPB[Donnée],"",0,1)="","","X")</f>
        <v>#REF!</v>
      </c>
      <c r="G77" s="218" t="e">
        <f>IF(_xlfn.XLOOKUP(Dico2[[#This Row],[Nom du champ]],[1]!CRcmdPB[Donnée],[1]!CRcmdPB[Donnée],"",0,1)="","","X")</f>
        <v>#REF!</v>
      </c>
      <c r="H77" s="218" t="e">
        <f>IF(_xlfn.XLOOKUP(Dico2[[#This Row],[Nom du champ]],[1]!AnnulationPB[Donnée],[1]!AnnulationPB[Donnée],"",0,1)="","","X")</f>
        <v>#REF!</v>
      </c>
      <c r="I77" s="218" t="e">
        <f>IF(_xlfn.XLOOKUP(Dico2[[#This Row],[Nom du champ]],[1]!ARannulationPB[Donnée],[1]!ARannulationPB[Donnée],"",0,1)="","","X")</f>
        <v>#REF!</v>
      </c>
      <c r="J77" s="218" t="e">
        <f>IF(_xlfn.XLOOKUP(Dico2[[#This Row],[Nom du champ]],[1]!CmdExtU[Donnée],[1]!CmdExtU[Donnée],"",0,1)="","","X")</f>
        <v>#REF!</v>
      </c>
      <c r="K77" s="218" t="e">
        <f>IF(_xlfn.XLOOKUP(Dico2[[#This Row],[Nom du champ]],[1]!ARCmdExtU[Donnée],[1]!ARCmdExtU[Donnée],"",0,1)="","","X")</f>
        <v>#REF!</v>
      </c>
      <c r="L77" s="218" t="e">
        <f>IF(_xlfn.XLOOKUP(Dico2[[#This Row],[Nom du champ]],[1]!CRCmdExtU[Donnée],[1]!CRCmdExtU[Donnée],"",0,1)="","","X")</f>
        <v>#REF!</v>
      </c>
      <c r="M77" s="218" t="e">
        <f>IF(_xlfn.XLOOKUP(Dico2[[#This Row],[Nom du champ]],[1]!CRMad[Donnée],[1]!CRMad[Donnée],"",0,1)="","","X")</f>
        <v>#REF!</v>
      </c>
      <c r="N77" s="218" t="e">
        <f>IF(_xlfn.XLOOKUP(Dico2[[#This Row],[Nom du champ]],[1]!DeltaIPE[Donnée],[1]!DeltaIPE[Donnée],"",0,1)="","","X")</f>
        <v>#REF!</v>
      </c>
      <c r="O77" s="218" t="e">
        <f>IF(_xlfn.XLOOKUP(Dico2[[#This Row],[Nom du champ]],[1]!HistoIPE[Donnée],[1]!HistoIPE[Donnée],"",0,1)="","","X")</f>
        <v>#REF!</v>
      </c>
      <c r="P77" s="218" t="e">
        <f>IF(_xlfn.XLOOKUP(Dico2[[#This Row],[Nom du champ]],[1]!CPN[Donnée],[1]!CPN[Donnée],"",0,1)="","","X")</f>
        <v>#REF!</v>
      </c>
      <c r="Q77" s="218" t="e">
        <f>IF(_xlfn.XLOOKUP(Dico2[[#This Row],[Nom du champ]],[1]!DeltaCPN[Donnée],[1]!DeltaCPN[Donnée],"",0,1)="","","X")</f>
        <v>#REF!</v>
      </c>
      <c r="R77" s="218" t="e">
        <f>IF(_xlfn.XLOOKUP(Dico2[[#This Row],[Nom du champ]],[1]!HistoCPN[Donnée],[1]!HistoCPN[Donnée],"",0,1)="","","X")</f>
        <v>#REF!</v>
      </c>
      <c r="S77" s="218" t="e">
        <f>IF(_xlfn.XLOOKUP(Dico2[[#This Row],[Nom du champ]],[1]!CmdinfoPM[Donnée],[1]!CmdinfoPM[Donnée],"",0,1)="","","X")</f>
        <v>#REF!</v>
      </c>
      <c r="T77" s="218" t="e">
        <f>IF(_xlfn.XLOOKUP(Dico2[[#This Row],[Nom du champ]],[1]!ARCmdInfoPM[Donnée],[1]!ARCmdInfoPM[Donnée],"",0,1)="","","X")</f>
        <v>#REF!</v>
      </c>
      <c r="U77" s="218" t="e">
        <f>IF(_xlfn.XLOOKUP(Dico2[[#This Row],[Nom du champ]],[1]!ARMad[Donnée],[1]!ARMad[Donnée],"",0,1)="","","X")</f>
        <v>#REF!</v>
      </c>
      <c r="V77" s="218" t="e">
        <f>IF(_xlfn.XLOOKUP(Dico2[[#This Row],[Nom du champ]],[1]!NotifPrev[Donnée],[1]!NotifPrev[Donnée],"",0,1)="","","X")</f>
        <v>#REF!</v>
      </c>
      <c r="W77" s="218" t="e">
        <f>IF(_xlfn.XLOOKUP(Dico2[[#This Row],[Nom du champ]],[1]!CRInfoSyndic[Donnée],[1]!CRInfoSyndic[Donnée],"",0,1)="","","X")</f>
        <v>#REF!</v>
      </c>
      <c r="X77" s="218" t="e">
        <f>IF(_xlfn.XLOOKUP(Dico2[[#This Row],[Nom du champ]],[1]!Addu[Donnée],[1]!Addu[Donnée],"",0,1)="","","X")</f>
        <v>#REF!</v>
      </c>
      <c r="Y77" s="218" t="e">
        <f>IF(_xlfn.XLOOKUP(Dico2[[#This Row],[Nom du champ]],[1]!CRAddu[Donnée],[1]!CRAddu[Donnée],"",0,1)="","","X")</f>
        <v>#REF!</v>
      </c>
      <c r="Z77" s="218" t="e">
        <f>IF(_xlfn.XLOOKUP(Dico2[[#This Row],[Nom du champ]],[1]!CmdAnn[Donnée],[1]!CmdAnn[Donnée],"",0,1)="","","X")</f>
        <v>#REF!</v>
      </c>
      <c r="AA77" s="218" t="e">
        <f>IF(_xlfn.XLOOKUP(Dico2[[#This Row],[Nom du champ]],[1]!CRAnnu[Donnée],[1]!CRAnnu[Donnée],"",0,1)="","","X")</f>
        <v>#REF!</v>
      </c>
    </row>
    <row r="78" spans="1:27">
      <c r="A78" s="211" t="s">
        <v>366</v>
      </c>
      <c r="B78" s="231" t="s">
        <v>49</v>
      </c>
      <c r="D78" s="218" t="e">
        <f>IF(_xlfn.XLOOKUP(Dico2[[#This Row],[Nom du champ]],[1]!IPE[Donnée],[1]!IPE[Donnée],"",0,1)="","","X")</f>
        <v>#REF!</v>
      </c>
      <c r="E78" s="218" t="e">
        <f>IF(_xlfn.XLOOKUP(Dico2[[#This Row],[Nom du champ]],[1]!CmdPB[Donnée],[1]!CmdPB[Donnée],"",0,1)="","","X")</f>
        <v>#REF!</v>
      </c>
      <c r="F78" s="218" t="e">
        <f>IF(_xlfn.XLOOKUP(Dico2[[#This Row],[Nom du champ]],[1]!ARcmdPB[Donnée],[1]!ARcmdPB[Donnée],"",0,1)="","","X")</f>
        <v>#REF!</v>
      </c>
      <c r="G78" s="218" t="e">
        <f>IF(_xlfn.XLOOKUP(Dico2[[#This Row],[Nom du champ]],[1]!CRcmdPB[Donnée],[1]!CRcmdPB[Donnée],"",0,1)="","","X")</f>
        <v>#REF!</v>
      </c>
      <c r="H78" s="218" t="e">
        <f>IF(_xlfn.XLOOKUP(Dico2[[#This Row],[Nom du champ]],[1]!AnnulationPB[Donnée],[1]!AnnulationPB[Donnée],"",0,1)="","","X")</f>
        <v>#REF!</v>
      </c>
      <c r="I78" s="218" t="e">
        <f>IF(_xlfn.XLOOKUP(Dico2[[#This Row],[Nom du champ]],[1]!ARannulationPB[Donnée],[1]!ARannulationPB[Donnée],"",0,1)="","","X")</f>
        <v>#REF!</v>
      </c>
      <c r="J78" s="218" t="e">
        <f>IF(_xlfn.XLOOKUP(Dico2[[#This Row],[Nom du champ]],[1]!CmdExtU[Donnée],[1]!CmdExtU[Donnée],"",0,1)="","","X")</f>
        <v>#REF!</v>
      </c>
      <c r="K78" s="218" t="e">
        <f>IF(_xlfn.XLOOKUP(Dico2[[#This Row],[Nom du champ]],[1]!ARCmdExtU[Donnée],[1]!ARCmdExtU[Donnée],"",0,1)="","","X")</f>
        <v>#REF!</v>
      </c>
      <c r="L78" s="218" t="e">
        <f>IF(_xlfn.XLOOKUP(Dico2[[#This Row],[Nom du champ]],[1]!CRCmdExtU[Donnée],[1]!CRCmdExtU[Donnée],"",0,1)="","","X")</f>
        <v>#REF!</v>
      </c>
      <c r="M78" s="218" t="e">
        <f>IF(_xlfn.XLOOKUP(Dico2[[#This Row],[Nom du champ]],[1]!CRMad[Donnée],[1]!CRMad[Donnée],"",0,1)="","","X")</f>
        <v>#REF!</v>
      </c>
      <c r="N78" s="218" t="e">
        <f>IF(_xlfn.XLOOKUP(Dico2[[#This Row],[Nom du champ]],[1]!DeltaIPE[Donnée],[1]!DeltaIPE[Donnée],"",0,1)="","","X")</f>
        <v>#REF!</v>
      </c>
      <c r="O78" s="218" t="e">
        <f>IF(_xlfn.XLOOKUP(Dico2[[#This Row],[Nom du champ]],[1]!HistoIPE[Donnée],[1]!HistoIPE[Donnée],"",0,1)="","","X")</f>
        <v>#REF!</v>
      </c>
      <c r="P78" s="218" t="e">
        <f>IF(_xlfn.XLOOKUP(Dico2[[#This Row],[Nom du champ]],[1]!CPN[Donnée],[1]!CPN[Donnée],"",0,1)="","","X")</f>
        <v>#REF!</v>
      </c>
      <c r="Q78" s="218" t="e">
        <f>IF(_xlfn.XLOOKUP(Dico2[[#This Row],[Nom du champ]],[1]!DeltaCPN[Donnée],[1]!DeltaCPN[Donnée],"",0,1)="","","X")</f>
        <v>#REF!</v>
      </c>
      <c r="R78" s="218" t="e">
        <f>IF(_xlfn.XLOOKUP(Dico2[[#This Row],[Nom du champ]],[1]!HistoCPN[Donnée],[1]!HistoCPN[Donnée],"",0,1)="","","X")</f>
        <v>#REF!</v>
      </c>
      <c r="S78" s="218" t="e">
        <f>IF(_xlfn.XLOOKUP(Dico2[[#This Row],[Nom du champ]],[1]!CmdinfoPM[Donnée],[1]!CmdinfoPM[Donnée],"",0,1)="","","X")</f>
        <v>#REF!</v>
      </c>
      <c r="T78" s="218" t="e">
        <f>IF(_xlfn.XLOOKUP(Dico2[[#This Row],[Nom du champ]],[1]!ARCmdInfoPM[Donnée],[1]!ARCmdInfoPM[Donnée],"",0,1)="","","X")</f>
        <v>#REF!</v>
      </c>
      <c r="U78" s="218" t="e">
        <f>IF(_xlfn.XLOOKUP(Dico2[[#This Row],[Nom du champ]],[1]!ARMad[Donnée],[1]!ARMad[Donnée],"",0,1)="","","X")</f>
        <v>#REF!</v>
      </c>
      <c r="V78" s="218" t="e">
        <f>IF(_xlfn.XLOOKUP(Dico2[[#This Row],[Nom du champ]],[1]!NotifPrev[Donnée],[1]!NotifPrev[Donnée],"",0,1)="","","X")</f>
        <v>#REF!</v>
      </c>
      <c r="W78" s="218" t="e">
        <f>IF(_xlfn.XLOOKUP(Dico2[[#This Row],[Nom du champ]],[1]!CRInfoSyndic[Donnée],[1]!CRInfoSyndic[Donnée],"",0,1)="","","X")</f>
        <v>#REF!</v>
      </c>
      <c r="X78" s="218" t="e">
        <f>IF(_xlfn.XLOOKUP(Dico2[[#This Row],[Nom du champ]],[1]!Addu[Donnée],[1]!Addu[Donnée],"",0,1)="","","X")</f>
        <v>#REF!</v>
      </c>
      <c r="Y78" s="218" t="e">
        <f>IF(_xlfn.XLOOKUP(Dico2[[#This Row],[Nom du champ]],[1]!CRAddu[Donnée],[1]!CRAddu[Donnée],"",0,1)="","","X")</f>
        <v>#REF!</v>
      </c>
      <c r="Z78" s="218" t="e">
        <f>IF(_xlfn.XLOOKUP(Dico2[[#This Row],[Nom du champ]],[1]!CmdAnn[Donnée],[1]!CmdAnn[Donnée],"",0,1)="","","X")</f>
        <v>#REF!</v>
      </c>
      <c r="AA78" s="218" t="e">
        <f>IF(_xlfn.XLOOKUP(Dico2[[#This Row],[Nom du champ]],[1]!CRAnnu[Donnée],[1]!CRAnnu[Donnée],"",0,1)="","","X")</f>
        <v>#REF!</v>
      </c>
    </row>
    <row r="79" spans="1:27" ht="13.2">
      <c r="A79" s="227" t="s">
        <v>592</v>
      </c>
      <c r="B79" s="228" t="s">
        <v>587</v>
      </c>
      <c r="D79" s="218" t="e">
        <f>IF(_xlfn.XLOOKUP(Dico2[[#This Row],[Nom du champ]],[1]!IPE[Donnée],[1]!IPE[Donnée],"",0,1)="","","X")</f>
        <v>#REF!</v>
      </c>
      <c r="E79" s="218" t="e">
        <f>IF(_xlfn.XLOOKUP(Dico2[[#This Row],[Nom du champ]],[1]!CmdPB[Donnée],[1]!CmdPB[Donnée],"",0,1)="","","X")</f>
        <v>#REF!</v>
      </c>
      <c r="F79" s="218" t="e">
        <f>IF(_xlfn.XLOOKUP(Dico2[[#This Row],[Nom du champ]],[1]!ARcmdPB[Donnée],[1]!ARcmdPB[Donnée],"",0,1)="","","X")</f>
        <v>#REF!</v>
      </c>
      <c r="G79" s="218" t="e">
        <f>IF(_xlfn.XLOOKUP(Dico2[[#This Row],[Nom du champ]],[1]!CRcmdPB[Donnée],[1]!CRcmdPB[Donnée],"",0,1)="","","X")</f>
        <v>#REF!</v>
      </c>
      <c r="H79" s="218" t="e">
        <f>IF(_xlfn.XLOOKUP(Dico2[[#This Row],[Nom du champ]],[1]!AnnulationPB[Donnée],[1]!AnnulationPB[Donnée],"",0,1)="","","X")</f>
        <v>#REF!</v>
      </c>
      <c r="I79" s="218" t="e">
        <f>IF(_xlfn.XLOOKUP(Dico2[[#This Row],[Nom du champ]],[1]!ARannulationPB[Donnée],[1]!ARannulationPB[Donnée],"",0,1)="","","X")</f>
        <v>#REF!</v>
      </c>
      <c r="J79" s="218" t="e">
        <f>IF(_xlfn.XLOOKUP(Dico2[[#This Row],[Nom du champ]],[1]!CmdExtU[Donnée],[1]!CmdExtU[Donnée],"",0,1)="","","X")</f>
        <v>#REF!</v>
      </c>
      <c r="K79" s="218" t="e">
        <f>IF(_xlfn.XLOOKUP(Dico2[[#This Row],[Nom du champ]],[1]!ARCmdExtU[Donnée],[1]!ARCmdExtU[Donnée],"",0,1)="","","X")</f>
        <v>#REF!</v>
      </c>
      <c r="L79" s="218" t="e">
        <f>IF(_xlfn.XLOOKUP(Dico2[[#This Row],[Nom du champ]],[1]!CRCmdExtU[Donnée],[1]!CRCmdExtU[Donnée],"",0,1)="","","X")</f>
        <v>#REF!</v>
      </c>
      <c r="M79" s="218" t="e">
        <f>IF(_xlfn.XLOOKUP(Dico2[[#This Row],[Nom du champ]],[1]!CRMad[Donnée],[1]!CRMad[Donnée],"",0,1)="","","X")</f>
        <v>#REF!</v>
      </c>
      <c r="N79" s="218" t="e">
        <f>IF(_xlfn.XLOOKUP(Dico2[[#This Row],[Nom du champ]],[1]!DeltaIPE[Donnée],[1]!DeltaIPE[Donnée],"",0,1)="","","X")</f>
        <v>#REF!</v>
      </c>
      <c r="O79" s="218" t="e">
        <f>IF(_xlfn.XLOOKUP(Dico2[[#This Row],[Nom du champ]],[1]!HistoIPE[Donnée],[1]!HistoIPE[Donnée],"",0,1)="","","X")</f>
        <v>#REF!</v>
      </c>
      <c r="P79" s="218" t="e">
        <f>IF(_xlfn.XLOOKUP(Dico2[[#This Row],[Nom du champ]],[1]!CPN[Donnée],[1]!CPN[Donnée],"",0,1)="","","X")</f>
        <v>#REF!</v>
      </c>
      <c r="Q79" s="218" t="e">
        <f>IF(_xlfn.XLOOKUP(Dico2[[#This Row],[Nom du champ]],[1]!DeltaCPN[Donnée],[1]!DeltaCPN[Donnée],"",0,1)="","","X")</f>
        <v>#REF!</v>
      </c>
      <c r="R79" s="218" t="e">
        <f>IF(_xlfn.XLOOKUP(Dico2[[#This Row],[Nom du champ]],[1]!HistoCPN[Donnée],[1]!HistoCPN[Donnée],"",0,1)="","","X")</f>
        <v>#REF!</v>
      </c>
      <c r="S79" s="218" t="e">
        <f>IF(_xlfn.XLOOKUP(Dico2[[#This Row],[Nom du champ]],[1]!CmdinfoPM[Donnée],[1]!CmdinfoPM[Donnée],"",0,1)="","","X")</f>
        <v>#REF!</v>
      </c>
      <c r="T79" s="218" t="e">
        <f>IF(_xlfn.XLOOKUP(Dico2[[#This Row],[Nom du champ]],[1]!ARCmdInfoPM[Donnée],[1]!ARCmdInfoPM[Donnée],"",0,1)="","","X")</f>
        <v>#REF!</v>
      </c>
      <c r="U79" s="218" t="e">
        <f>IF(_xlfn.XLOOKUP(Dico2[[#This Row],[Nom du champ]],[1]!ARMad[Donnée],[1]!ARMad[Donnée],"",0,1)="","","X")</f>
        <v>#REF!</v>
      </c>
      <c r="V79" s="218" t="e">
        <f>IF(_xlfn.XLOOKUP(Dico2[[#This Row],[Nom du champ]],[1]!NotifPrev[Donnée],[1]!NotifPrev[Donnée],"",0,1)="","","X")</f>
        <v>#REF!</v>
      </c>
      <c r="W79" s="218" t="e">
        <f>IF(_xlfn.XLOOKUP(Dico2[[#This Row],[Nom du champ]],[1]!CRInfoSyndic[Donnée],[1]!CRInfoSyndic[Donnée],"",0,1)="","","X")</f>
        <v>#REF!</v>
      </c>
      <c r="X79" s="218" t="e">
        <f>IF(_xlfn.XLOOKUP(Dico2[[#This Row],[Nom du champ]],[1]!Addu[Donnée],[1]!Addu[Donnée],"",0,1)="","","X")</f>
        <v>#REF!</v>
      </c>
      <c r="Y79" s="218" t="e">
        <f>IF(_xlfn.XLOOKUP(Dico2[[#This Row],[Nom du champ]],[1]!CRAddu[Donnée],[1]!CRAddu[Donnée],"",0,1)="","","X")</f>
        <v>#REF!</v>
      </c>
      <c r="Z79" s="218" t="e">
        <f>IF(_xlfn.XLOOKUP(Dico2[[#This Row],[Nom du champ]],[1]!CmdAnn[Donnée],[1]!CmdAnn[Donnée],"",0,1)="","","X")</f>
        <v>#REF!</v>
      </c>
      <c r="AA79" s="218" t="e">
        <f>IF(_xlfn.XLOOKUP(Dico2[[#This Row],[Nom du champ]],[1]!CRAnnu[Donnée],[1]!CRAnnu[Donnée],"",0,1)="","","X")</f>
        <v>#REF!</v>
      </c>
    </row>
    <row r="80" spans="1:27">
      <c r="A80" s="212" t="s">
        <v>244</v>
      </c>
      <c r="B80" s="211" t="s">
        <v>49</v>
      </c>
      <c r="D80" s="218" t="e">
        <f>IF(_xlfn.XLOOKUP(Dico2[[#This Row],[Nom du champ]],[1]!IPE[Donnée],[1]!IPE[Donnée],"",0,1)="","","X")</f>
        <v>#REF!</v>
      </c>
      <c r="E80" s="218" t="e">
        <f>IF(_xlfn.XLOOKUP(Dico2[[#This Row],[Nom du champ]],[1]!CmdPB[Donnée],[1]!CmdPB[Donnée],"",0,1)="","","X")</f>
        <v>#REF!</v>
      </c>
      <c r="F80" s="218" t="e">
        <f>IF(_xlfn.XLOOKUP(Dico2[[#This Row],[Nom du champ]],[1]!ARcmdPB[Donnée],[1]!ARcmdPB[Donnée],"",0,1)="","","X")</f>
        <v>#REF!</v>
      </c>
      <c r="G80" s="218" t="e">
        <f>IF(_xlfn.XLOOKUP(Dico2[[#This Row],[Nom du champ]],[1]!CRcmdPB[Donnée],[1]!CRcmdPB[Donnée],"",0,1)="","","X")</f>
        <v>#REF!</v>
      </c>
      <c r="H80" s="218" t="e">
        <f>IF(_xlfn.XLOOKUP(Dico2[[#This Row],[Nom du champ]],[1]!AnnulationPB[Donnée],[1]!AnnulationPB[Donnée],"",0,1)="","","X")</f>
        <v>#REF!</v>
      </c>
      <c r="I80" s="218" t="e">
        <f>IF(_xlfn.XLOOKUP(Dico2[[#This Row],[Nom du champ]],[1]!ARannulationPB[Donnée],[1]!ARannulationPB[Donnée],"",0,1)="","","X")</f>
        <v>#REF!</v>
      </c>
      <c r="J80" s="218" t="e">
        <f>IF(_xlfn.XLOOKUP(Dico2[[#This Row],[Nom du champ]],[1]!CmdExtU[Donnée],[1]!CmdExtU[Donnée],"",0,1)="","","X")</f>
        <v>#REF!</v>
      </c>
      <c r="K80" s="218" t="e">
        <f>IF(_xlfn.XLOOKUP(Dico2[[#This Row],[Nom du champ]],[1]!ARCmdExtU[Donnée],[1]!ARCmdExtU[Donnée],"",0,1)="","","X")</f>
        <v>#REF!</v>
      </c>
      <c r="L80" s="218" t="e">
        <f>IF(_xlfn.XLOOKUP(Dico2[[#This Row],[Nom du champ]],[1]!CRCmdExtU[Donnée],[1]!CRCmdExtU[Donnée],"",0,1)="","","X")</f>
        <v>#REF!</v>
      </c>
      <c r="M80" s="218" t="e">
        <f>IF(_xlfn.XLOOKUP(Dico2[[#This Row],[Nom du champ]],[1]!CRMad[Donnée],[1]!CRMad[Donnée],"",0,1)="","","X")</f>
        <v>#REF!</v>
      </c>
      <c r="N80" s="218" t="e">
        <f>IF(_xlfn.XLOOKUP(Dico2[[#This Row],[Nom du champ]],[1]!DeltaIPE[Donnée],[1]!DeltaIPE[Donnée],"",0,1)="","","X")</f>
        <v>#REF!</v>
      </c>
      <c r="O80" s="218" t="e">
        <f>IF(_xlfn.XLOOKUP(Dico2[[#This Row],[Nom du champ]],[1]!HistoIPE[Donnée],[1]!HistoIPE[Donnée],"",0,1)="","","X")</f>
        <v>#REF!</v>
      </c>
      <c r="P80" s="218" t="e">
        <f>IF(_xlfn.XLOOKUP(Dico2[[#This Row],[Nom du champ]],[1]!CPN[Donnée],[1]!CPN[Donnée],"",0,1)="","","X")</f>
        <v>#REF!</v>
      </c>
      <c r="Q80" s="218" t="e">
        <f>IF(_xlfn.XLOOKUP(Dico2[[#This Row],[Nom du champ]],[1]!DeltaCPN[Donnée],[1]!DeltaCPN[Donnée],"",0,1)="","","X")</f>
        <v>#REF!</v>
      </c>
      <c r="R80" s="218" t="e">
        <f>IF(_xlfn.XLOOKUP(Dico2[[#This Row],[Nom du champ]],[1]!HistoCPN[Donnée],[1]!HistoCPN[Donnée],"",0,1)="","","X")</f>
        <v>#REF!</v>
      </c>
      <c r="S80" s="218" t="e">
        <f>IF(_xlfn.XLOOKUP(Dico2[[#This Row],[Nom du champ]],[1]!CmdinfoPM[Donnée],[1]!CmdinfoPM[Donnée],"",0,1)="","","X")</f>
        <v>#REF!</v>
      </c>
      <c r="T80" s="218" t="e">
        <f>IF(_xlfn.XLOOKUP(Dico2[[#This Row],[Nom du champ]],[1]!ARCmdInfoPM[Donnée],[1]!ARCmdInfoPM[Donnée],"",0,1)="","","X")</f>
        <v>#REF!</v>
      </c>
      <c r="U80" s="218" t="e">
        <f>IF(_xlfn.XLOOKUP(Dico2[[#This Row],[Nom du champ]],[1]!ARMad[Donnée],[1]!ARMad[Donnée],"",0,1)="","","X")</f>
        <v>#REF!</v>
      </c>
      <c r="V80" s="218" t="e">
        <f>IF(_xlfn.XLOOKUP(Dico2[[#This Row],[Nom du champ]],[1]!NotifPrev[Donnée],[1]!NotifPrev[Donnée],"",0,1)="","","X")</f>
        <v>#REF!</v>
      </c>
      <c r="W80" s="218" t="e">
        <f>IF(_xlfn.XLOOKUP(Dico2[[#This Row],[Nom du champ]],[1]!CRInfoSyndic[Donnée],[1]!CRInfoSyndic[Donnée],"",0,1)="","","X")</f>
        <v>#REF!</v>
      </c>
      <c r="X80" s="218" t="e">
        <f>IF(_xlfn.XLOOKUP(Dico2[[#This Row],[Nom du champ]],[1]!Addu[Donnée],[1]!Addu[Donnée],"",0,1)="","","X")</f>
        <v>#REF!</v>
      </c>
      <c r="Y80" s="218" t="e">
        <f>IF(_xlfn.XLOOKUP(Dico2[[#This Row],[Nom du champ]],[1]!CRAddu[Donnée],[1]!CRAddu[Donnée],"",0,1)="","","X")</f>
        <v>#REF!</v>
      </c>
      <c r="Z80" s="218" t="e">
        <f>IF(_xlfn.XLOOKUP(Dico2[[#This Row],[Nom du champ]],[1]!CmdAnn[Donnée],[1]!CmdAnn[Donnée],"",0,1)="","","X")</f>
        <v>#REF!</v>
      </c>
      <c r="AA80" s="218" t="e">
        <f>IF(_xlfn.XLOOKUP(Dico2[[#This Row],[Nom du champ]],[1]!CRAnnu[Donnée],[1]!CRAnnu[Donnée],"",0,1)="","","X")</f>
        <v>#REF!</v>
      </c>
    </row>
    <row r="81" spans="1:27">
      <c r="A81" s="211" t="s">
        <v>388</v>
      </c>
      <c r="B81" s="211" t="s">
        <v>221</v>
      </c>
      <c r="D81" s="218" t="e">
        <f>IF(_xlfn.XLOOKUP(Dico2[[#This Row],[Nom du champ]],[1]!IPE[Donnée],[1]!IPE[Donnée],"",0,1)="","","X")</f>
        <v>#REF!</v>
      </c>
      <c r="E81" s="218" t="e">
        <f>IF(_xlfn.XLOOKUP(Dico2[[#This Row],[Nom du champ]],[1]!CmdPB[Donnée],[1]!CmdPB[Donnée],"",0,1)="","","X")</f>
        <v>#REF!</v>
      </c>
      <c r="F81" s="218" t="e">
        <f>IF(_xlfn.XLOOKUP(Dico2[[#This Row],[Nom du champ]],[1]!ARcmdPB[Donnée],[1]!ARcmdPB[Donnée],"",0,1)="","","X")</f>
        <v>#REF!</v>
      </c>
      <c r="G81" s="218" t="e">
        <f>IF(_xlfn.XLOOKUP(Dico2[[#This Row],[Nom du champ]],[1]!CRcmdPB[Donnée],[1]!CRcmdPB[Donnée],"",0,1)="","","X")</f>
        <v>#REF!</v>
      </c>
      <c r="H81" s="218" t="e">
        <f>IF(_xlfn.XLOOKUP(Dico2[[#This Row],[Nom du champ]],[1]!AnnulationPB[Donnée],[1]!AnnulationPB[Donnée],"",0,1)="","","X")</f>
        <v>#REF!</v>
      </c>
      <c r="I81" s="218" t="e">
        <f>IF(_xlfn.XLOOKUP(Dico2[[#This Row],[Nom du champ]],[1]!ARannulationPB[Donnée],[1]!ARannulationPB[Donnée],"",0,1)="","","X")</f>
        <v>#REF!</v>
      </c>
      <c r="J81" s="218" t="e">
        <f>IF(_xlfn.XLOOKUP(Dico2[[#This Row],[Nom du champ]],[1]!CmdExtU[Donnée],[1]!CmdExtU[Donnée],"",0,1)="","","X")</f>
        <v>#REF!</v>
      </c>
      <c r="K81" s="218" t="e">
        <f>IF(_xlfn.XLOOKUP(Dico2[[#This Row],[Nom du champ]],[1]!ARCmdExtU[Donnée],[1]!ARCmdExtU[Donnée],"",0,1)="","","X")</f>
        <v>#REF!</v>
      </c>
      <c r="L81" s="218" t="e">
        <f>IF(_xlfn.XLOOKUP(Dico2[[#This Row],[Nom du champ]],[1]!CRCmdExtU[Donnée],[1]!CRCmdExtU[Donnée],"",0,1)="","","X")</f>
        <v>#REF!</v>
      </c>
      <c r="M81" s="218" t="e">
        <f>IF(_xlfn.XLOOKUP(Dico2[[#This Row],[Nom du champ]],[1]!CRMad[Donnée],[1]!CRMad[Donnée],"",0,1)="","","X")</f>
        <v>#REF!</v>
      </c>
      <c r="N81" s="218" t="e">
        <f>IF(_xlfn.XLOOKUP(Dico2[[#This Row],[Nom du champ]],[1]!DeltaIPE[Donnée],[1]!DeltaIPE[Donnée],"",0,1)="","","X")</f>
        <v>#REF!</v>
      </c>
      <c r="O81" s="218" t="e">
        <f>IF(_xlfn.XLOOKUP(Dico2[[#This Row],[Nom du champ]],[1]!HistoIPE[Donnée],[1]!HistoIPE[Donnée],"",0,1)="","","X")</f>
        <v>#REF!</v>
      </c>
      <c r="P81" s="218" t="e">
        <f>IF(_xlfn.XLOOKUP(Dico2[[#This Row],[Nom du champ]],[1]!CPN[Donnée],[1]!CPN[Donnée],"",0,1)="","","X")</f>
        <v>#REF!</v>
      </c>
      <c r="Q81" s="218" t="e">
        <f>IF(_xlfn.XLOOKUP(Dico2[[#This Row],[Nom du champ]],[1]!DeltaCPN[Donnée],[1]!DeltaCPN[Donnée],"",0,1)="","","X")</f>
        <v>#REF!</v>
      </c>
      <c r="R81" s="218" t="e">
        <f>IF(_xlfn.XLOOKUP(Dico2[[#This Row],[Nom du champ]],[1]!HistoCPN[Donnée],[1]!HistoCPN[Donnée],"",0,1)="","","X")</f>
        <v>#REF!</v>
      </c>
      <c r="S81" s="218" t="e">
        <f>IF(_xlfn.XLOOKUP(Dico2[[#This Row],[Nom du champ]],[1]!CmdinfoPM[Donnée],[1]!CmdinfoPM[Donnée],"",0,1)="","","X")</f>
        <v>#REF!</v>
      </c>
      <c r="T81" s="218" t="e">
        <f>IF(_xlfn.XLOOKUP(Dico2[[#This Row],[Nom du champ]],[1]!ARCmdInfoPM[Donnée],[1]!ARCmdInfoPM[Donnée],"",0,1)="","","X")</f>
        <v>#REF!</v>
      </c>
      <c r="U81" s="218" t="e">
        <f>IF(_xlfn.XLOOKUP(Dico2[[#This Row],[Nom du champ]],[1]!ARMad[Donnée],[1]!ARMad[Donnée],"",0,1)="","","X")</f>
        <v>#REF!</v>
      </c>
      <c r="V81" s="218" t="e">
        <f>IF(_xlfn.XLOOKUP(Dico2[[#This Row],[Nom du champ]],[1]!NotifPrev[Donnée],[1]!NotifPrev[Donnée],"",0,1)="","","X")</f>
        <v>#REF!</v>
      </c>
      <c r="W81" s="218" t="e">
        <f>IF(_xlfn.XLOOKUP(Dico2[[#This Row],[Nom du champ]],[1]!CRInfoSyndic[Donnée],[1]!CRInfoSyndic[Donnée],"",0,1)="","","X")</f>
        <v>#REF!</v>
      </c>
      <c r="X81" s="218" t="e">
        <f>IF(_xlfn.XLOOKUP(Dico2[[#This Row],[Nom du champ]],[1]!Addu[Donnée],[1]!Addu[Donnée],"",0,1)="","","X")</f>
        <v>#REF!</v>
      </c>
      <c r="Y81" s="218" t="e">
        <f>IF(_xlfn.XLOOKUP(Dico2[[#This Row],[Nom du champ]],[1]!CRAddu[Donnée],[1]!CRAddu[Donnée],"",0,1)="","","X")</f>
        <v>#REF!</v>
      </c>
      <c r="Z81" s="218" t="e">
        <f>IF(_xlfn.XLOOKUP(Dico2[[#This Row],[Nom du champ]],[1]!CmdAnn[Donnée],[1]!CmdAnn[Donnée],"",0,1)="","","X")</f>
        <v>#REF!</v>
      </c>
      <c r="AA81" s="218" t="e">
        <f>IF(_xlfn.XLOOKUP(Dico2[[#This Row],[Nom du champ]],[1]!CRAnnu[Donnée],[1]!CRAnnu[Donnée],"",0,1)="","","X")</f>
        <v>#REF!</v>
      </c>
    </row>
    <row r="82" spans="1:27">
      <c r="A82" s="219" t="s">
        <v>643</v>
      </c>
      <c r="B82" s="211" t="s">
        <v>221</v>
      </c>
      <c r="D82" s="218" t="e">
        <f>IF(_xlfn.XLOOKUP(Dico2[[#This Row],[Nom du champ]],[1]!IPE[Donnée],[1]!IPE[Donnée],"",0,1)="","","X")</f>
        <v>#REF!</v>
      </c>
      <c r="E82" s="218" t="e">
        <f>IF(_xlfn.XLOOKUP(Dico2[[#This Row],[Nom du champ]],[1]!CmdPB[Donnée],[1]!CmdPB[Donnée],"",0,1)="","","X")</f>
        <v>#REF!</v>
      </c>
      <c r="F82" s="218" t="e">
        <f>IF(_xlfn.XLOOKUP(Dico2[[#This Row],[Nom du champ]],[1]!ARcmdPB[Donnée],[1]!ARcmdPB[Donnée],"",0,1)="","","X")</f>
        <v>#REF!</v>
      </c>
      <c r="G82" s="218" t="e">
        <f>IF(_xlfn.XLOOKUP(Dico2[[#This Row],[Nom du champ]],[1]!CRcmdPB[Donnée],[1]!CRcmdPB[Donnée],"",0,1)="","","X")</f>
        <v>#REF!</v>
      </c>
      <c r="H82" s="218" t="e">
        <f>IF(_xlfn.XLOOKUP(Dico2[[#This Row],[Nom du champ]],[1]!AnnulationPB[Donnée],[1]!AnnulationPB[Donnée],"",0,1)="","","X")</f>
        <v>#REF!</v>
      </c>
      <c r="I82" s="218" t="e">
        <f>IF(_xlfn.XLOOKUP(Dico2[[#This Row],[Nom du champ]],[1]!ARannulationPB[Donnée],[1]!ARannulationPB[Donnée],"",0,1)="","","X")</f>
        <v>#REF!</v>
      </c>
      <c r="J82" s="218" t="e">
        <f>IF(_xlfn.XLOOKUP(Dico2[[#This Row],[Nom du champ]],[1]!CmdExtU[Donnée],[1]!CmdExtU[Donnée],"",0,1)="","","X")</f>
        <v>#REF!</v>
      </c>
      <c r="K82" s="218" t="e">
        <f>IF(_xlfn.XLOOKUP(Dico2[[#This Row],[Nom du champ]],[1]!ARCmdExtU[Donnée],[1]!ARCmdExtU[Donnée],"",0,1)="","","X")</f>
        <v>#REF!</v>
      </c>
      <c r="L82" s="218" t="e">
        <f>IF(_xlfn.XLOOKUP(Dico2[[#This Row],[Nom du champ]],[1]!CRCmdExtU[Donnée],[1]!CRCmdExtU[Donnée],"",0,1)="","","X")</f>
        <v>#REF!</v>
      </c>
      <c r="M82" s="218" t="e">
        <f>IF(_xlfn.XLOOKUP(Dico2[[#This Row],[Nom du champ]],[1]!CRMad[Donnée],[1]!CRMad[Donnée],"",0,1)="","","X")</f>
        <v>#REF!</v>
      </c>
      <c r="N82" s="218" t="e">
        <f>IF(_xlfn.XLOOKUP(Dico2[[#This Row],[Nom du champ]],[1]!DeltaIPE[Donnée],[1]!DeltaIPE[Donnée],"",0,1)="","","X")</f>
        <v>#REF!</v>
      </c>
      <c r="O82" s="218" t="e">
        <f>IF(_xlfn.XLOOKUP(Dico2[[#This Row],[Nom du champ]],[1]!HistoIPE[Donnée],[1]!HistoIPE[Donnée],"",0,1)="","","X")</f>
        <v>#REF!</v>
      </c>
      <c r="P82" s="218" t="e">
        <f>IF(_xlfn.XLOOKUP(Dico2[[#This Row],[Nom du champ]],[1]!CPN[Donnée],[1]!CPN[Donnée],"",0,1)="","","X")</f>
        <v>#REF!</v>
      </c>
      <c r="Q82" s="218" t="e">
        <f>IF(_xlfn.XLOOKUP(Dico2[[#This Row],[Nom du champ]],[1]!DeltaCPN[Donnée],[1]!DeltaCPN[Donnée],"",0,1)="","","X")</f>
        <v>#REF!</v>
      </c>
      <c r="R82" s="218" t="e">
        <f>IF(_xlfn.XLOOKUP(Dico2[[#This Row],[Nom du champ]],[1]!HistoCPN[Donnée],[1]!HistoCPN[Donnée],"",0,1)="","","X")</f>
        <v>#REF!</v>
      </c>
      <c r="S82" s="218" t="e">
        <f>IF(_xlfn.XLOOKUP(Dico2[[#This Row],[Nom du champ]],[1]!CmdinfoPM[Donnée],[1]!CmdinfoPM[Donnée],"",0,1)="","","X")</f>
        <v>#REF!</v>
      </c>
      <c r="T82" s="218" t="e">
        <f>IF(_xlfn.XLOOKUP(Dico2[[#This Row],[Nom du champ]],[1]!ARCmdInfoPM[Donnée],[1]!ARCmdInfoPM[Donnée],"",0,1)="","","X")</f>
        <v>#REF!</v>
      </c>
      <c r="U82" s="218" t="e">
        <f>IF(_xlfn.XLOOKUP(Dico2[[#This Row],[Nom du champ]],[1]!ARMad[Donnée],[1]!ARMad[Donnée],"",0,1)="","","X")</f>
        <v>#REF!</v>
      </c>
      <c r="V82" s="218" t="e">
        <f>IF(_xlfn.XLOOKUP(Dico2[[#This Row],[Nom du champ]],[1]!NotifPrev[Donnée],[1]!NotifPrev[Donnée],"",0,1)="","","X")</f>
        <v>#REF!</v>
      </c>
      <c r="W82" s="218" t="e">
        <f>IF(_xlfn.XLOOKUP(Dico2[[#This Row],[Nom du champ]],[1]!CRInfoSyndic[Donnée],[1]!CRInfoSyndic[Donnée],"",0,1)="","","X")</f>
        <v>#REF!</v>
      </c>
      <c r="X82" s="218" t="e">
        <f>IF(_xlfn.XLOOKUP(Dico2[[#This Row],[Nom du champ]],[1]!Addu[Donnée],[1]!Addu[Donnée],"",0,1)="","","X")</f>
        <v>#REF!</v>
      </c>
      <c r="Y82" s="218" t="e">
        <f>IF(_xlfn.XLOOKUP(Dico2[[#This Row],[Nom du champ]],[1]!CRAddu[Donnée],[1]!CRAddu[Donnée],"",0,1)="","","X")</f>
        <v>#REF!</v>
      </c>
      <c r="Z82" s="218" t="e">
        <f>IF(_xlfn.XLOOKUP(Dico2[[#This Row],[Nom du champ]],[1]!CmdAnn[Donnée],[1]!CmdAnn[Donnée],"",0,1)="","","X")</f>
        <v>#REF!</v>
      </c>
      <c r="AA82" s="218" t="e">
        <f>IF(_xlfn.XLOOKUP(Dico2[[#This Row],[Nom du champ]],[1]!CRAnnu[Donnée],[1]!CRAnnu[Donnée],"",0,1)="","","X")</f>
        <v>#REF!</v>
      </c>
    </row>
    <row r="83" spans="1:27">
      <c r="A83" s="211" t="s">
        <v>390</v>
      </c>
      <c r="B83" s="211" t="s">
        <v>221</v>
      </c>
      <c r="D83" s="218" t="e">
        <f>IF(_xlfn.XLOOKUP(Dico2[[#This Row],[Nom du champ]],[1]!IPE[Donnée],[1]!IPE[Donnée],"",0,1)="","","X")</f>
        <v>#REF!</v>
      </c>
      <c r="E83" s="218" t="e">
        <f>IF(_xlfn.XLOOKUP(Dico2[[#This Row],[Nom du champ]],[1]!CmdPB[Donnée],[1]!CmdPB[Donnée],"",0,1)="","","X")</f>
        <v>#REF!</v>
      </c>
      <c r="F83" s="218" t="e">
        <f>IF(_xlfn.XLOOKUP(Dico2[[#This Row],[Nom du champ]],[1]!ARcmdPB[Donnée],[1]!ARcmdPB[Donnée],"",0,1)="","","X")</f>
        <v>#REF!</v>
      </c>
      <c r="G83" s="218" t="e">
        <f>IF(_xlfn.XLOOKUP(Dico2[[#This Row],[Nom du champ]],[1]!CRcmdPB[Donnée],[1]!CRcmdPB[Donnée],"",0,1)="","","X")</f>
        <v>#REF!</v>
      </c>
      <c r="H83" s="218" t="e">
        <f>IF(_xlfn.XLOOKUP(Dico2[[#This Row],[Nom du champ]],[1]!AnnulationPB[Donnée],[1]!AnnulationPB[Donnée],"",0,1)="","","X")</f>
        <v>#REF!</v>
      </c>
      <c r="I83" s="218" t="e">
        <f>IF(_xlfn.XLOOKUP(Dico2[[#This Row],[Nom du champ]],[1]!ARannulationPB[Donnée],[1]!ARannulationPB[Donnée],"",0,1)="","","X")</f>
        <v>#REF!</v>
      </c>
      <c r="J83" s="218" t="e">
        <f>IF(_xlfn.XLOOKUP(Dico2[[#This Row],[Nom du champ]],[1]!CmdExtU[Donnée],[1]!CmdExtU[Donnée],"",0,1)="","","X")</f>
        <v>#REF!</v>
      </c>
      <c r="K83" s="218" t="e">
        <f>IF(_xlfn.XLOOKUP(Dico2[[#This Row],[Nom du champ]],[1]!ARCmdExtU[Donnée],[1]!ARCmdExtU[Donnée],"",0,1)="","","X")</f>
        <v>#REF!</v>
      </c>
      <c r="L83" s="218" t="e">
        <f>IF(_xlfn.XLOOKUP(Dico2[[#This Row],[Nom du champ]],[1]!CRCmdExtU[Donnée],[1]!CRCmdExtU[Donnée],"",0,1)="","","X")</f>
        <v>#REF!</v>
      </c>
      <c r="M83" s="218" t="e">
        <f>IF(_xlfn.XLOOKUP(Dico2[[#This Row],[Nom du champ]],[1]!CRMad[Donnée],[1]!CRMad[Donnée],"",0,1)="","","X")</f>
        <v>#REF!</v>
      </c>
      <c r="N83" s="218" t="e">
        <f>IF(_xlfn.XLOOKUP(Dico2[[#This Row],[Nom du champ]],[1]!DeltaIPE[Donnée],[1]!DeltaIPE[Donnée],"",0,1)="","","X")</f>
        <v>#REF!</v>
      </c>
      <c r="O83" s="218" t="e">
        <f>IF(_xlfn.XLOOKUP(Dico2[[#This Row],[Nom du champ]],[1]!HistoIPE[Donnée],[1]!HistoIPE[Donnée],"",0,1)="","","X")</f>
        <v>#REF!</v>
      </c>
      <c r="P83" s="218" t="e">
        <f>IF(_xlfn.XLOOKUP(Dico2[[#This Row],[Nom du champ]],[1]!CPN[Donnée],[1]!CPN[Donnée],"",0,1)="","","X")</f>
        <v>#REF!</v>
      </c>
      <c r="Q83" s="218" t="e">
        <f>IF(_xlfn.XLOOKUP(Dico2[[#This Row],[Nom du champ]],[1]!DeltaCPN[Donnée],[1]!DeltaCPN[Donnée],"",0,1)="","","X")</f>
        <v>#REF!</v>
      </c>
      <c r="R83" s="218" t="e">
        <f>IF(_xlfn.XLOOKUP(Dico2[[#This Row],[Nom du champ]],[1]!HistoCPN[Donnée],[1]!HistoCPN[Donnée],"",0,1)="","","X")</f>
        <v>#REF!</v>
      </c>
      <c r="S83" s="218" t="e">
        <f>IF(_xlfn.XLOOKUP(Dico2[[#This Row],[Nom du champ]],[1]!CmdinfoPM[Donnée],[1]!CmdinfoPM[Donnée],"",0,1)="","","X")</f>
        <v>#REF!</v>
      </c>
      <c r="T83" s="218" t="e">
        <f>IF(_xlfn.XLOOKUP(Dico2[[#This Row],[Nom du champ]],[1]!ARCmdInfoPM[Donnée],[1]!ARCmdInfoPM[Donnée],"",0,1)="","","X")</f>
        <v>#REF!</v>
      </c>
      <c r="U83" s="218" t="e">
        <f>IF(_xlfn.XLOOKUP(Dico2[[#This Row],[Nom du champ]],[1]!ARMad[Donnée],[1]!ARMad[Donnée],"",0,1)="","","X")</f>
        <v>#REF!</v>
      </c>
      <c r="V83" s="218" t="e">
        <f>IF(_xlfn.XLOOKUP(Dico2[[#This Row],[Nom du champ]],[1]!NotifPrev[Donnée],[1]!NotifPrev[Donnée],"",0,1)="","","X")</f>
        <v>#REF!</v>
      </c>
      <c r="W83" s="218" t="e">
        <f>IF(_xlfn.XLOOKUP(Dico2[[#This Row],[Nom du champ]],[1]!CRInfoSyndic[Donnée],[1]!CRInfoSyndic[Donnée],"",0,1)="","","X")</f>
        <v>#REF!</v>
      </c>
      <c r="X83" s="218" t="e">
        <f>IF(_xlfn.XLOOKUP(Dico2[[#This Row],[Nom du champ]],[1]!Addu[Donnée],[1]!Addu[Donnée],"",0,1)="","","X")</f>
        <v>#REF!</v>
      </c>
      <c r="Y83" s="218" t="e">
        <f>IF(_xlfn.XLOOKUP(Dico2[[#This Row],[Nom du champ]],[1]!CRAddu[Donnée],[1]!CRAddu[Donnée],"",0,1)="","","X")</f>
        <v>#REF!</v>
      </c>
      <c r="Z83" s="218" t="e">
        <f>IF(_xlfn.XLOOKUP(Dico2[[#This Row],[Nom du champ]],[1]!CmdAnn[Donnée],[1]!CmdAnn[Donnée],"",0,1)="","","X")</f>
        <v>#REF!</v>
      </c>
      <c r="AA83" s="218" t="e">
        <f>IF(_xlfn.XLOOKUP(Dico2[[#This Row],[Nom du champ]],[1]!CRAnnu[Donnée],[1]!CRAnnu[Donnée],"",0,1)="","","X")</f>
        <v>#REF!</v>
      </c>
    </row>
    <row r="84" spans="1:27">
      <c r="A84" s="221" t="s">
        <v>195</v>
      </c>
      <c r="B84" s="221" t="s">
        <v>563</v>
      </c>
      <c r="D84" s="218" t="e">
        <f>IF(_xlfn.XLOOKUP(Dico2[[#This Row],[Nom du champ]],[1]!IPE[Donnée],[1]!IPE[Donnée],"",0,1)="","","X")</f>
        <v>#REF!</v>
      </c>
      <c r="E84" s="218" t="e">
        <f>IF(_xlfn.XLOOKUP(Dico2[[#This Row],[Nom du champ]],[1]!CmdPB[Donnée],[1]!CmdPB[Donnée],"",0,1)="","","X")</f>
        <v>#REF!</v>
      </c>
      <c r="F84" s="218" t="e">
        <f>IF(_xlfn.XLOOKUP(Dico2[[#This Row],[Nom du champ]],[1]!ARcmdPB[Donnée],[1]!ARcmdPB[Donnée],"",0,1)="","","X")</f>
        <v>#REF!</v>
      </c>
      <c r="G84" s="218" t="e">
        <f>IF(_xlfn.XLOOKUP(Dico2[[#This Row],[Nom du champ]],[1]!CRcmdPB[Donnée],[1]!CRcmdPB[Donnée],"",0,1)="","","X")</f>
        <v>#REF!</v>
      </c>
      <c r="H84" s="218" t="e">
        <f>IF(_xlfn.XLOOKUP(Dico2[[#This Row],[Nom du champ]],[1]!AnnulationPB[Donnée],[1]!AnnulationPB[Donnée],"",0,1)="","","X")</f>
        <v>#REF!</v>
      </c>
      <c r="I84" s="218" t="e">
        <f>IF(_xlfn.XLOOKUP(Dico2[[#This Row],[Nom du champ]],[1]!ARannulationPB[Donnée],[1]!ARannulationPB[Donnée],"",0,1)="","","X")</f>
        <v>#REF!</v>
      </c>
      <c r="J84" s="218" t="e">
        <f>IF(_xlfn.XLOOKUP(Dico2[[#This Row],[Nom du champ]],[1]!CmdExtU[Donnée],[1]!CmdExtU[Donnée],"",0,1)="","","X")</f>
        <v>#REF!</v>
      </c>
      <c r="K84" s="218" t="e">
        <f>IF(_xlfn.XLOOKUP(Dico2[[#This Row],[Nom du champ]],[1]!ARCmdExtU[Donnée],[1]!ARCmdExtU[Donnée],"",0,1)="","","X")</f>
        <v>#REF!</v>
      </c>
      <c r="L84" s="218" t="e">
        <f>IF(_xlfn.XLOOKUP(Dico2[[#This Row],[Nom du champ]],[1]!CRCmdExtU[Donnée],[1]!CRCmdExtU[Donnée],"",0,1)="","","X")</f>
        <v>#REF!</v>
      </c>
      <c r="M84" s="218" t="e">
        <f>IF(_xlfn.XLOOKUP(Dico2[[#This Row],[Nom du champ]],[1]!CRMad[Donnée],[1]!CRMad[Donnée],"",0,1)="","","X")</f>
        <v>#REF!</v>
      </c>
      <c r="N84" s="218" t="e">
        <f>IF(_xlfn.XLOOKUP(Dico2[[#This Row],[Nom du champ]],[1]!DeltaIPE[Donnée],[1]!DeltaIPE[Donnée],"",0,1)="","","X")</f>
        <v>#REF!</v>
      </c>
      <c r="O84" s="218" t="e">
        <f>IF(_xlfn.XLOOKUP(Dico2[[#This Row],[Nom du champ]],[1]!HistoIPE[Donnée],[1]!HistoIPE[Donnée],"",0,1)="","","X")</f>
        <v>#REF!</v>
      </c>
      <c r="P84" s="218" t="e">
        <f>IF(_xlfn.XLOOKUP(Dico2[[#This Row],[Nom du champ]],[1]!CPN[Donnée],[1]!CPN[Donnée],"",0,1)="","","X")</f>
        <v>#REF!</v>
      </c>
      <c r="Q84" s="218" t="e">
        <f>IF(_xlfn.XLOOKUP(Dico2[[#This Row],[Nom du champ]],[1]!DeltaCPN[Donnée],[1]!DeltaCPN[Donnée],"",0,1)="","","X")</f>
        <v>#REF!</v>
      </c>
      <c r="R84" s="218" t="e">
        <f>IF(_xlfn.XLOOKUP(Dico2[[#This Row],[Nom du champ]],[1]!HistoCPN[Donnée],[1]!HistoCPN[Donnée],"",0,1)="","","X")</f>
        <v>#REF!</v>
      </c>
      <c r="S84" s="218" t="e">
        <f>IF(_xlfn.XLOOKUP(Dico2[[#This Row],[Nom du champ]],[1]!CmdinfoPM[Donnée],[1]!CmdinfoPM[Donnée],"",0,1)="","","X")</f>
        <v>#REF!</v>
      </c>
      <c r="T84" s="218" t="e">
        <f>IF(_xlfn.XLOOKUP(Dico2[[#This Row],[Nom du champ]],[1]!ARCmdInfoPM[Donnée],[1]!ARCmdInfoPM[Donnée],"",0,1)="","","X")</f>
        <v>#REF!</v>
      </c>
      <c r="U84" s="218" t="e">
        <f>IF(_xlfn.XLOOKUP(Dico2[[#This Row],[Nom du champ]],[1]!ARMad[Donnée],[1]!ARMad[Donnée],"",0,1)="","","X")</f>
        <v>#REF!</v>
      </c>
      <c r="V84" s="218" t="e">
        <f>IF(_xlfn.XLOOKUP(Dico2[[#This Row],[Nom du champ]],[1]!NotifPrev[Donnée],[1]!NotifPrev[Donnée],"",0,1)="","","X")</f>
        <v>#REF!</v>
      </c>
      <c r="W84" s="218" t="e">
        <f>IF(_xlfn.XLOOKUP(Dico2[[#This Row],[Nom du champ]],[1]!CRInfoSyndic[Donnée],[1]!CRInfoSyndic[Donnée],"",0,1)="","","X")</f>
        <v>#REF!</v>
      </c>
      <c r="X84" s="218" t="e">
        <f>IF(_xlfn.XLOOKUP(Dico2[[#This Row],[Nom du champ]],[1]!Addu[Donnée],[1]!Addu[Donnée],"",0,1)="","","X")</f>
        <v>#REF!</v>
      </c>
      <c r="Y84" s="218" t="e">
        <f>IF(_xlfn.XLOOKUP(Dico2[[#This Row],[Nom du champ]],[1]!CRAddu[Donnée],[1]!CRAddu[Donnée],"",0,1)="","","X")</f>
        <v>#REF!</v>
      </c>
      <c r="Z84" s="218" t="e">
        <f>IF(_xlfn.XLOOKUP(Dico2[[#This Row],[Nom du champ]],[1]!CmdAnn[Donnée],[1]!CmdAnn[Donnée],"",0,1)="","","X")</f>
        <v>#REF!</v>
      </c>
      <c r="AA84" s="218" t="e">
        <f>IF(_xlfn.XLOOKUP(Dico2[[#This Row],[Nom du champ]],[1]!CRAnnu[Donnée],[1]!CRAnnu[Donnée],"",0,1)="","","X")</f>
        <v>#REF!</v>
      </c>
    </row>
    <row r="85" spans="1:27">
      <c r="A85" s="222" t="s">
        <v>179</v>
      </c>
      <c r="B85" s="221" t="s">
        <v>49</v>
      </c>
      <c r="D85" s="218" t="e">
        <f>IF(_xlfn.XLOOKUP(Dico2[[#This Row],[Nom du champ]],[1]!IPE[Donnée],[1]!IPE[Donnée],"",0,1)="","","X")</f>
        <v>#REF!</v>
      </c>
      <c r="E85" s="218" t="e">
        <f>IF(_xlfn.XLOOKUP(Dico2[[#This Row],[Nom du champ]],[1]!CmdPB[Donnée],[1]!CmdPB[Donnée],"",0,1)="","","X")</f>
        <v>#REF!</v>
      </c>
      <c r="F85" s="218" t="e">
        <f>IF(_xlfn.XLOOKUP(Dico2[[#This Row],[Nom du champ]],[1]!ARcmdPB[Donnée],[1]!ARcmdPB[Donnée],"",0,1)="","","X")</f>
        <v>#REF!</v>
      </c>
      <c r="G85" s="218" t="e">
        <f>IF(_xlfn.XLOOKUP(Dico2[[#This Row],[Nom du champ]],[1]!CRcmdPB[Donnée],[1]!CRcmdPB[Donnée],"",0,1)="","","X")</f>
        <v>#REF!</v>
      </c>
      <c r="H85" s="218" t="e">
        <f>IF(_xlfn.XLOOKUP(Dico2[[#This Row],[Nom du champ]],[1]!AnnulationPB[Donnée],[1]!AnnulationPB[Donnée],"",0,1)="","","X")</f>
        <v>#REF!</v>
      </c>
      <c r="I85" s="218" t="e">
        <f>IF(_xlfn.XLOOKUP(Dico2[[#This Row],[Nom du champ]],[1]!ARannulationPB[Donnée],[1]!ARannulationPB[Donnée],"",0,1)="","","X")</f>
        <v>#REF!</v>
      </c>
      <c r="J85" s="218" t="e">
        <f>IF(_xlfn.XLOOKUP(Dico2[[#This Row],[Nom du champ]],[1]!CmdExtU[Donnée],[1]!CmdExtU[Donnée],"",0,1)="","","X")</f>
        <v>#REF!</v>
      </c>
      <c r="K85" s="218" t="e">
        <f>IF(_xlfn.XLOOKUP(Dico2[[#This Row],[Nom du champ]],[1]!ARCmdExtU[Donnée],[1]!ARCmdExtU[Donnée],"",0,1)="","","X")</f>
        <v>#REF!</v>
      </c>
      <c r="L85" s="218" t="e">
        <f>IF(_xlfn.XLOOKUP(Dico2[[#This Row],[Nom du champ]],[1]!CRCmdExtU[Donnée],[1]!CRCmdExtU[Donnée],"",0,1)="","","X")</f>
        <v>#REF!</v>
      </c>
      <c r="M85" s="218" t="e">
        <f>IF(_xlfn.XLOOKUP(Dico2[[#This Row],[Nom du champ]],[1]!CRMad[Donnée],[1]!CRMad[Donnée],"",0,1)="","","X")</f>
        <v>#REF!</v>
      </c>
      <c r="N85" s="218" t="e">
        <f>IF(_xlfn.XLOOKUP(Dico2[[#This Row],[Nom du champ]],[1]!DeltaIPE[Donnée],[1]!DeltaIPE[Donnée],"",0,1)="","","X")</f>
        <v>#REF!</v>
      </c>
      <c r="O85" s="218" t="e">
        <f>IF(_xlfn.XLOOKUP(Dico2[[#This Row],[Nom du champ]],[1]!HistoIPE[Donnée],[1]!HistoIPE[Donnée],"",0,1)="","","X")</f>
        <v>#REF!</v>
      </c>
      <c r="P85" s="218" t="e">
        <f>IF(_xlfn.XLOOKUP(Dico2[[#This Row],[Nom du champ]],[1]!CPN[Donnée],[1]!CPN[Donnée],"",0,1)="","","X")</f>
        <v>#REF!</v>
      </c>
      <c r="Q85" s="218" t="e">
        <f>IF(_xlfn.XLOOKUP(Dico2[[#This Row],[Nom du champ]],[1]!DeltaCPN[Donnée],[1]!DeltaCPN[Donnée],"",0,1)="","","X")</f>
        <v>#REF!</v>
      </c>
      <c r="R85" s="218" t="e">
        <f>IF(_xlfn.XLOOKUP(Dico2[[#This Row],[Nom du champ]],[1]!HistoCPN[Donnée],[1]!HistoCPN[Donnée],"",0,1)="","","X")</f>
        <v>#REF!</v>
      </c>
      <c r="S85" s="218" t="e">
        <f>IF(_xlfn.XLOOKUP(Dico2[[#This Row],[Nom du champ]],[1]!CmdinfoPM[Donnée],[1]!CmdinfoPM[Donnée],"",0,1)="","","X")</f>
        <v>#REF!</v>
      </c>
      <c r="T85" s="218" t="e">
        <f>IF(_xlfn.XLOOKUP(Dico2[[#This Row],[Nom du champ]],[1]!ARCmdInfoPM[Donnée],[1]!ARCmdInfoPM[Donnée],"",0,1)="","","X")</f>
        <v>#REF!</v>
      </c>
      <c r="U85" s="218" t="e">
        <f>IF(_xlfn.XLOOKUP(Dico2[[#This Row],[Nom du champ]],[1]!ARMad[Donnée],[1]!ARMad[Donnée],"",0,1)="","","X")</f>
        <v>#REF!</v>
      </c>
      <c r="V85" s="218" t="e">
        <f>IF(_xlfn.XLOOKUP(Dico2[[#This Row],[Nom du champ]],[1]!NotifPrev[Donnée],[1]!NotifPrev[Donnée],"",0,1)="","","X")</f>
        <v>#REF!</v>
      </c>
      <c r="W85" s="218" t="e">
        <f>IF(_xlfn.XLOOKUP(Dico2[[#This Row],[Nom du champ]],[1]!CRInfoSyndic[Donnée],[1]!CRInfoSyndic[Donnée],"",0,1)="","","X")</f>
        <v>#REF!</v>
      </c>
      <c r="X85" s="218" t="e">
        <f>IF(_xlfn.XLOOKUP(Dico2[[#This Row],[Nom du champ]],[1]!Addu[Donnée],[1]!Addu[Donnée],"",0,1)="","","X")</f>
        <v>#REF!</v>
      </c>
      <c r="Y85" s="218" t="e">
        <f>IF(_xlfn.XLOOKUP(Dico2[[#This Row],[Nom du champ]],[1]!CRAddu[Donnée],[1]!CRAddu[Donnée],"",0,1)="","","X")</f>
        <v>#REF!</v>
      </c>
      <c r="Z85" s="218" t="e">
        <f>IF(_xlfn.XLOOKUP(Dico2[[#This Row],[Nom du champ]],[1]!CmdAnn[Donnée],[1]!CmdAnn[Donnée],"",0,1)="","","X")</f>
        <v>#REF!</v>
      </c>
      <c r="AA85" s="218" t="e">
        <f>IF(_xlfn.XLOOKUP(Dico2[[#This Row],[Nom du champ]],[1]!CRAnnu[Donnée],[1]!CRAnnu[Donnée],"",0,1)="","","X")</f>
        <v>#REF!</v>
      </c>
    </row>
    <row r="86" spans="1:27">
      <c r="A86" s="211" t="s">
        <v>427</v>
      </c>
      <c r="B86" s="209" t="s">
        <v>49</v>
      </c>
      <c r="D86" s="218" t="e">
        <f>IF(_xlfn.XLOOKUP(Dico2[[#This Row],[Nom du champ]],[1]!IPE[Donnée],[1]!IPE[Donnée],"",0,1)="","","X")</f>
        <v>#REF!</v>
      </c>
      <c r="E86" s="218" t="e">
        <f>IF(_xlfn.XLOOKUP(Dico2[[#This Row],[Nom du champ]],[1]!CmdPB[Donnée],[1]!CmdPB[Donnée],"",0,1)="","","X")</f>
        <v>#REF!</v>
      </c>
      <c r="F86" s="218" t="e">
        <f>IF(_xlfn.XLOOKUP(Dico2[[#This Row],[Nom du champ]],[1]!ARcmdPB[Donnée],[1]!ARcmdPB[Donnée],"",0,1)="","","X")</f>
        <v>#REF!</v>
      </c>
      <c r="G86" s="218" t="e">
        <f>IF(_xlfn.XLOOKUP(Dico2[[#This Row],[Nom du champ]],[1]!CRcmdPB[Donnée],[1]!CRcmdPB[Donnée],"",0,1)="","","X")</f>
        <v>#REF!</v>
      </c>
      <c r="H86" s="218" t="e">
        <f>IF(_xlfn.XLOOKUP(Dico2[[#This Row],[Nom du champ]],[1]!AnnulationPB[Donnée],[1]!AnnulationPB[Donnée],"",0,1)="","","X")</f>
        <v>#REF!</v>
      </c>
      <c r="I86" s="218" t="e">
        <f>IF(_xlfn.XLOOKUP(Dico2[[#This Row],[Nom du champ]],[1]!ARannulationPB[Donnée],[1]!ARannulationPB[Donnée],"",0,1)="","","X")</f>
        <v>#REF!</v>
      </c>
      <c r="J86" s="218" t="e">
        <f>IF(_xlfn.XLOOKUP(Dico2[[#This Row],[Nom du champ]],[1]!CmdExtU[Donnée],[1]!CmdExtU[Donnée],"",0,1)="","","X")</f>
        <v>#REF!</v>
      </c>
      <c r="K86" s="218" t="e">
        <f>IF(_xlfn.XLOOKUP(Dico2[[#This Row],[Nom du champ]],[1]!ARCmdExtU[Donnée],[1]!ARCmdExtU[Donnée],"",0,1)="","","X")</f>
        <v>#REF!</v>
      </c>
      <c r="L86" s="218" t="e">
        <f>IF(_xlfn.XLOOKUP(Dico2[[#This Row],[Nom du champ]],[1]!CRCmdExtU[Donnée],[1]!CRCmdExtU[Donnée],"",0,1)="","","X")</f>
        <v>#REF!</v>
      </c>
      <c r="M86" s="218" t="e">
        <f>IF(_xlfn.XLOOKUP(Dico2[[#This Row],[Nom du champ]],[1]!CRMad[Donnée],[1]!CRMad[Donnée],"",0,1)="","","X")</f>
        <v>#REF!</v>
      </c>
      <c r="N86" s="218" t="e">
        <f>IF(_xlfn.XLOOKUP(Dico2[[#This Row],[Nom du champ]],[1]!DeltaIPE[Donnée],[1]!DeltaIPE[Donnée],"",0,1)="","","X")</f>
        <v>#REF!</v>
      </c>
      <c r="O86" s="218" t="e">
        <f>IF(_xlfn.XLOOKUP(Dico2[[#This Row],[Nom du champ]],[1]!HistoIPE[Donnée],[1]!HistoIPE[Donnée],"",0,1)="","","X")</f>
        <v>#REF!</v>
      </c>
      <c r="P86" s="218" t="e">
        <f>IF(_xlfn.XLOOKUP(Dico2[[#This Row],[Nom du champ]],[1]!CPN[Donnée],[1]!CPN[Donnée],"",0,1)="","","X")</f>
        <v>#REF!</v>
      </c>
      <c r="Q86" s="218" t="e">
        <f>IF(_xlfn.XLOOKUP(Dico2[[#This Row],[Nom du champ]],[1]!DeltaCPN[Donnée],[1]!DeltaCPN[Donnée],"",0,1)="","","X")</f>
        <v>#REF!</v>
      </c>
      <c r="R86" s="218" t="e">
        <f>IF(_xlfn.XLOOKUP(Dico2[[#This Row],[Nom du champ]],[1]!HistoCPN[Donnée],[1]!HistoCPN[Donnée],"",0,1)="","","X")</f>
        <v>#REF!</v>
      </c>
      <c r="S86" s="218" t="e">
        <f>IF(_xlfn.XLOOKUP(Dico2[[#This Row],[Nom du champ]],[1]!CmdinfoPM[Donnée],[1]!CmdinfoPM[Donnée],"",0,1)="","","X")</f>
        <v>#REF!</v>
      </c>
      <c r="T86" s="218" t="e">
        <f>IF(_xlfn.XLOOKUP(Dico2[[#This Row],[Nom du champ]],[1]!ARCmdInfoPM[Donnée],[1]!ARCmdInfoPM[Donnée],"",0,1)="","","X")</f>
        <v>#REF!</v>
      </c>
      <c r="U86" s="218" t="e">
        <f>IF(_xlfn.XLOOKUP(Dico2[[#This Row],[Nom du champ]],[1]!ARMad[Donnée],[1]!ARMad[Donnée],"",0,1)="","","X")</f>
        <v>#REF!</v>
      </c>
      <c r="V86" s="218" t="e">
        <f>IF(_xlfn.XLOOKUP(Dico2[[#This Row],[Nom du champ]],[1]!NotifPrev[Donnée],[1]!NotifPrev[Donnée],"",0,1)="","","X")</f>
        <v>#REF!</v>
      </c>
      <c r="W86" s="218" t="e">
        <f>IF(_xlfn.XLOOKUP(Dico2[[#This Row],[Nom du champ]],[1]!CRInfoSyndic[Donnée],[1]!CRInfoSyndic[Donnée],"",0,1)="","","X")</f>
        <v>#REF!</v>
      </c>
      <c r="X86" s="218" t="e">
        <f>IF(_xlfn.XLOOKUP(Dico2[[#This Row],[Nom du champ]],[1]!Addu[Donnée],[1]!Addu[Donnée],"",0,1)="","","X")</f>
        <v>#REF!</v>
      </c>
      <c r="Y86" s="218" t="e">
        <f>IF(_xlfn.XLOOKUP(Dico2[[#This Row],[Nom du champ]],[1]!CRAddu[Donnée],[1]!CRAddu[Donnée],"",0,1)="","","X")</f>
        <v>#REF!</v>
      </c>
      <c r="Z86" s="218" t="e">
        <f>IF(_xlfn.XLOOKUP(Dico2[[#This Row],[Nom du champ]],[1]!CmdAnn[Donnée],[1]!CmdAnn[Donnée],"",0,1)="","","X")</f>
        <v>#REF!</v>
      </c>
      <c r="AA86" s="218" t="e">
        <f>IF(_xlfn.XLOOKUP(Dico2[[#This Row],[Nom du champ]],[1]!CRAnnu[Donnée],[1]!CRAnnu[Donnée],"",0,1)="","","X")</f>
        <v>#REF!</v>
      </c>
    </row>
    <row r="87" spans="1:27" ht="20.399999999999999">
      <c r="A87" s="211" t="s">
        <v>443</v>
      </c>
      <c r="B87" s="211" t="s">
        <v>606</v>
      </c>
      <c r="D87" s="218" t="e">
        <f>IF(_xlfn.XLOOKUP(Dico2[[#This Row],[Nom du champ]],[1]!IPE[Donnée],[1]!IPE[Donnée],"",0,1)="","","X")</f>
        <v>#REF!</v>
      </c>
      <c r="E87" s="218" t="e">
        <f>IF(_xlfn.XLOOKUP(Dico2[[#This Row],[Nom du champ]],[1]!CmdPB[Donnée],[1]!CmdPB[Donnée],"",0,1)="","","X")</f>
        <v>#REF!</v>
      </c>
      <c r="F87" s="218" t="e">
        <f>IF(_xlfn.XLOOKUP(Dico2[[#This Row],[Nom du champ]],[1]!ARcmdPB[Donnée],[1]!ARcmdPB[Donnée],"",0,1)="","","X")</f>
        <v>#REF!</v>
      </c>
      <c r="G87" s="218" t="e">
        <f>IF(_xlfn.XLOOKUP(Dico2[[#This Row],[Nom du champ]],[1]!CRcmdPB[Donnée],[1]!CRcmdPB[Donnée],"",0,1)="","","X")</f>
        <v>#REF!</v>
      </c>
      <c r="H87" s="218" t="e">
        <f>IF(_xlfn.XLOOKUP(Dico2[[#This Row],[Nom du champ]],[1]!AnnulationPB[Donnée],[1]!AnnulationPB[Donnée],"",0,1)="","","X")</f>
        <v>#REF!</v>
      </c>
      <c r="I87" s="218" t="e">
        <f>IF(_xlfn.XLOOKUP(Dico2[[#This Row],[Nom du champ]],[1]!ARannulationPB[Donnée],[1]!ARannulationPB[Donnée],"",0,1)="","","X")</f>
        <v>#REF!</v>
      </c>
      <c r="J87" s="218" t="e">
        <f>IF(_xlfn.XLOOKUP(Dico2[[#This Row],[Nom du champ]],[1]!CmdExtU[Donnée],[1]!CmdExtU[Donnée],"",0,1)="","","X")</f>
        <v>#REF!</v>
      </c>
      <c r="K87" s="218" t="e">
        <f>IF(_xlfn.XLOOKUP(Dico2[[#This Row],[Nom du champ]],[1]!ARCmdExtU[Donnée],[1]!ARCmdExtU[Donnée],"",0,1)="","","X")</f>
        <v>#REF!</v>
      </c>
      <c r="L87" s="218" t="e">
        <f>IF(_xlfn.XLOOKUP(Dico2[[#This Row],[Nom du champ]],[1]!CRCmdExtU[Donnée],[1]!CRCmdExtU[Donnée],"",0,1)="","","X")</f>
        <v>#REF!</v>
      </c>
      <c r="M87" s="218" t="e">
        <f>IF(_xlfn.XLOOKUP(Dico2[[#This Row],[Nom du champ]],[1]!CRMad[Donnée],[1]!CRMad[Donnée],"",0,1)="","","X")</f>
        <v>#REF!</v>
      </c>
      <c r="N87" s="218" t="e">
        <f>IF(_xlfn.XLOOKUP(Dico2[[#This Row],[Nom du champ]],[1]!DeltaIPE[Donnée],[1]!DeltaIPE[Donnée],"",0,1)="","","X")</f>
        <v>#REF!</v>
      </c>
      <c r="O87" s="218" t="e">
        <f>IF(_xlfn.XLOOKUP(Dico2[[#This Row],[Nom du champ]],[1]!HistoIPE[Donnée],[1]!HistoIPE[Donnée],"",0,1)="","","X")</f>
        <v>#REF!</v>
      </c>
      <c r="P87" s="218" t="e">
        <f>IF(_xlfn.XLOOKUP(Dico2[[#This Row],[Nom du champ]],[1]!CPN[Donnée],[1]!CPN[Donnée],"",0,1)="","","X")</f>
        <v>#REF!</v>
      </c>
      <c r="Q87" s="218" t="e">
        <f>IF(_xlfn.XLOOKUP(Dico2[[#This Row],[Nom du champ]],[1]!DeltaCPN[Donnée],[1]!DeltaCPN[Donnée],"",0,1)="","","X")</f>
        <v>#REF!</v>
      </c>
      <c r="R87" s="218" t="e">
        <f>IF(_xlfn.XLOOKUP(Dico2[[#This Row],[Nom du champ]],[1]!HistoCPN[Donnée],[1]!HistoCPN[Donnée],"",0,1)="","","X")</f>
        <v>#REF!</v>
      </c>
      <c r="S87" s="218" t="e">
        <f>IF(_xlfn.XLOOKUP(Dico2[[#This Row],[Nom du champ]],[1]!CmdinfoPM[Donnée],[1]!CmdinfoPM[Donnée],"",0,1)="","","X")</f>
        <v>#REF!</v>
      </c>
      <c r="T87" s="218" t="e">
        <f>IF(_xlfn.XLOOKUP(Dico2[[#This Row],[Nom du champ]],[1]!ARCmdInfoPM[Donnée],[1]!ARCmdInfoPM[Donnée],"",0,1)="","","X")</f>
        <v>#REF!</v>
      </c>
      <c r="U87" s="218" t="e">
        <f>IF(_xlfn.XLOOKUP(Dico2[[#This Row],[Nom du champ]],[1]!ARMad[Donnée],[1]!ARMad[Donnée],"",0,1)="","","X")</f>
        <v>#REF!</v>
      </c>
      <c r="V87" s="218" t="e">
        <f>IF(_xlfn.XLOOKUP(Dico2[[#This Row],[Nom du champ]],[1]!NotifPrev[Donnée],[1]!NotifPrev[Donnée],"",0,1)="","","X")</f>
        <v>#REF!</v>
      </c>
      <c r="W87" s="218" t="e">
        <f>IF(_xlfn.XLOOKUP(Dico2[[#This Row],[Nom du champ]],[1]!CRInfoSyndic[Donnée],[1]!CRInfoSyndic[Donnée],"",0,1)="","","X")</f>
        <v>#REF!</v>
      </c>
      <c r="X87" s="218" t="e">
        <f>IF(_xlfn.XLOOKUP(Dico2[[#This Row],[Nom du champ]],[1]!Addu[Donnée],[1]!Addu[Donnée],"",0,1)="","","X")</f>
        <v>#REF!</v>
      </c>
      <c r="Y87" s="218" t="e">
        <f>IF(_xlfn.XLOOKUP(Dico2[[#This Row],[Nom du champ]],[1]!CRAddu[Donnée],[1]!CRAddu[Donnée],"",0,1)="","","X")</f>
        <v>#REF!</v>
      </c>
      <c r="Z87" s="218" t="e">
        <f>IF(_xlfn.XLOOKUP(Dico2[[#This Row],[Nom du champ]],[1]!CmdAnn[Donnée],[1]!CmdAnn[Donnée],"",0,1)="","","X")</f>
        <v>#REF!</v>
      </c>
      <c r="AA87" s="218" t="e">
        <f>IF(_xlfn.XLOOKUP(Dico2[[#This Row],[Nom du champ]],[1]!CRAnnu[Donnée],[1]!CRAnnu[Donnée],"",0,1)="","","X")</f>
        <v>#REF!</v>
      </c>
    </row>
    <row r="88" spans="1:27">
      <c r="A88" s="211" t="s">
        <v>429</v>
      </c>
      <c r="B88" s="209" t="s">
        <v>49</v>
      </c>
      <c r="D88" s="218" t="e">
        <f>IF(_xlfn.XLOOKUP(Dico2[[#This Row],[Nom du champ]],[1]!IPE[Donnée],[1]!IPE[Donnée],"",0,1)="","","X")</f>
        <v>#REF!</v>
      </c>
      <c r="E88" s="218" t="e">
        <f>IF(_xlfn.XLOOKUP(Dico2[[#This Row],[Nom du champ]],[1]!CmdPB[Donnée],[1]!CmdPB[Donnée],"",0,1)="","","X")</f>
        <v>#REF!</v>
      </c>
      <c r="F88" s="218" t="e">
        <f>IF(_xlfn.XLOOKUP(Dico2[[#This Row],[Nom du champ]],[1]!ARcmdPB[Donnée],[1]!ARcmdPB[Donnée],"",0,1)="","","X")</f>
        <v>#REF!</v>
      </c>
      <c r="G88" s="218" t="e">
        <f>IF(_xlfn.XLOOKUP(Dico2[[#This Row],[Nom du champ]],[1]!CRcmdPB[Donnée],[1]!CRcmdPB[Donnée],"",0,1)="","","X")</f>
        <v>#REF!</v>
      </c>
      <c r="H88" s="218" t="e">
        <f>IF(_xlfn.XLOOKUP(Dico2[[#This Row],[Nom du champ]],[1]!AnnulationPB[Donnée],[1]!AnnulationPB[Donnée],"",0,1)="","","X")</f>
        <v>#REF!</v>
      </c>
      <c r="I88" s="218" t="e">
        <f>IF(_xlfn.XLOOKUP(Dico2[[#This Row],[Nom du champ]],[1]!ARannulationPB[Donnée],[1]!ARannulationPB[Donnée],"",0,1)="","","X")</f>
        <v>#REF!</v>
      </c>
      <c r="J88" s="218" t="e">
        <f>IF(_xlfn.XLOOKUP(Dico2[[#This Row],[Nom du champ]],[1]!CmdExtU[Donnée],[1]!CmdExtU[Donnée],"",0,1)="","","X")</f>
        <v>#REF!</v>
      </c>
      <c r="K88" s="218" t="e">
        <f>IF(_xlfn.XLOOKUP(Dico2[[#This Row],[Nom du champ]],[1]!ARCmdExtU[Donnée],[1]!ARCmdExtU[Donnée],"",0,1)="","","X")</f>
        <v>#REF!</v>
      </c>
      <c r="L88" s="218" t="e">
        <f>IF(_xlfn.XLOOKUP(Dico2[[#This Row],[Nom du champ]],[1]!CRCmdExtU[Donnée],[1]!CRCmdExtU[Donnée],"",0,1)="","","X")</f>
        <v>#REF!</v>
      </c>
      <c r="M88" s="218" t="e">
        <f>IF(_xlfn.XLOOKUP(Dico2[[#This Row],[Nom du champ]],[1]!CRMad[Donnée],[1]!CRMad[Donnée],"",0,1)="","","X")</f>
        <v>#REF!</v>
      </c>
      <c r="N88" s="218" t="e">
        <f>IF(_xlfn.XLOOKUP(Dico2[[#This Row],[Nom du champ]],[1]!DeltaIPE[Donnée],[1]!DeltaIPE[Donnée],"",0,1)="","","X")</f>
        <v>#REF!</v>
      </c>
      <c r="O88" s="218" t="e">
        <f>IF(_xlfn.XLOOKUP(Dico2[[#This Row],[Nom du champ]],[1]!HistoIPE[Donnée],[1]!HistoIPE[Donnée],"",0,1)="","","X")</f>
        <v>#REF!</v>
      </c>
      <c r="P88" s="218" t="e">
        <f>IF(_xlfn.XLOOKUP(Dico2[[#This Row],[Nom du champ]],[1]!CPN[Donnée],[1]!CPN[Donnée],"",0,1)="","","X")</f>
        <v>#REF!</v>
      </c>
      <c r="Q88" s="218" t="e">
        <f>IF(_xlfn.XLOOKUP(Dico2[[#This Row],[Nom du champ]],[1]!DeltaCPN[Donnée],[1]!DeltaCPN[Donnée],"",0,1)="","","X")</f>
        <v>#REF!</v>
      </c>
      <c r="R88" s="218" t="e">
        <f>IF(_xlfn.XLOOKUP(Dico2[[#This Row],[Nom du champ]],[1]!HistoCPN[Donnée],[1]!HistoCPN[Donnée],"",0,1)="","","X")</f>
        <v>#REF!</v>
      </c>
      <c r="S88" s="218" t="e">
        <f>IF(_xlfn.XLOOKUP(Dico2[[#This Row],[Nom du champ]],[1]!CmdinfoPM[Donnée],[1]!CmdinfoPM[Donnée],"",0,1)="","","X")</f>
        <v>#REF!</v>
      </c>
      <c r="T88" s="218" t="e">
        <f>IF(_xlfn.XLOOKUP(Dico2[[#This Row],[Nom du champ]],[1]!ARCmdInfoPM[Donnée],[1]!ARCmdInfoPM[Donnée],"",0,1)="","","X")</f>
        <v>#REF!</v>
      </c>
      <c r="U88" s="218" t="e">
        <f>IF(_xlfn.XLOOKUP(Dico2[[#This Row],[Nom du champ]],[1]!ARMad[Donnée],[1]!ARMad[Donnée],"",0,1)="","","X")</f>
        <v>#REF!</v>
      </c>
      <c r="V88" s="218" t="e">
        <f>IF(_xlfn.XLOOKUP(Dico2[[#This Row],[Nom du champ]],[1]!NotifPrev[Donnée],[1]!NotifPrev[Donnée],"",0,1)="","","X")</f>
        <v>#REF!</v>
      </c>
      <c r="W88" s="218" t="e">
        <f>IF(_xlfn.XLOOKUP(Dico2[[#This Row],[Nom du champ]],[1]!CRInfoSyndic[Donnée],[1]!CRInfoSyndic[Donnée],"",0,1)="","","X")</f>
        <v>#REF!</v>
      </c>
      <c r="X88" s="218" t="e">
        <f>IF(_xlfn.XLOOKUP(Dico2[[#This Row],[Nom du champ]],[1]!Addu[Donnée],[1]!Addu[Donnée],"",0,1)="","","X")</f>
        <v>#REF!</v>
      </c>
      <c r="Y88" s="218" t="e">
        <f>IF(_xlfn.XLOOKUP(Dico2[[#This Row],[Nom du champ]],[1]!CRAddu[Donnée],[1]!CRAddu[Donnée],"",0,1)="","","X")</f>
        <v>#REF!</v>
      </c>
      <c r="Z88" s="218" t="e">
        <f>IF(_xlfn.XLOOKUP(Dico2[[#This Row],[Nom du champ]],[1]!CmdAnn[Donnée],[1]!CmdAnn[Donnée],"",0,1)="","","X")</f>
        <v>#REF!</v>
      </c>
      <c r="AA88" s="218" t="e">
        <f>IF(_xlfn.XLOOKUP(Dico2[[#This Row],[Nom du champ]],[1]!CRAnnu[Donnée],[1]!CRAnnu[Donnée],"",0,1)="","","X")</f>
        <v>#REF!</v>
      </c>
    </row>
    <row r="89" spans="1:27">
      <c r="A89" s="210" t="s">
        <v>251</v>
      </c>
      <c r="B89" s="211" t="s">
        <v>49</v>
      </c>
      <c r="D89" s="218" t="e">
        <f>IF(_xlfn.XLOOKUP(Dico2[[#This Row],[Nom du champ]],[1]!IPE[Donnée],[1]!IPE[Donnée],"",0,1)="","","X")</f>
        <v>#REF!</v>
      </c>
      <c r="E89" s="218" t="e">
        <f>IF(_xlfn.XLOOKUP(Dico2[[#This Row],[Nom du champ]],[1]!CmdPB[Donnée],[1]!CmdPB[Donnée],"",0,1)="","","X")</f>
        <v>#REF!</v>
      </c>
      <c r="F89" s="218" t="e">
        <f>IF(_xlfn.XLOOKUP(Dico2[[#This Row],[Nom du champ]],[1]!ARcmdPB[Donnée],[1]!ARcmdPB[Donnée],"",0,1)="","","X")</f>
        <v>#REF!</v>
      </c>
      <c r="G89" s="218" t="e">
        <f>IF(_xlfn.XLOOKUP(Dico2[[#This Row],[Nom du champ]],[1]!CRcmdPB[Donnée],[1]!CRcmdPB[Donnée],"",0,1)="","","X")</f>
        <v>#REF!</v>
      </c>
      <c r="H89" s="218" t="e">
        <f>IF(_xlfn.XLOOKUP(Dico2[[#This Row],[Nom du champ]],[1]!AnnulationPB[Donnée],[1]!AnnulationPB[Donnée],"",0,1)="","","X")</f>
        <v>#REF!</v>
      </c>
      <c r="I89" s="218" t="e">
        <f>IF(_xlfn.XLOOKUP(Dico2[[#This Row],[Nom du champ]],[1]!ARannulationPB[Donnée],[1]!ARannulationPB[Donnée],"",0,1)="","","X")</f>
        <v>#REF!</v>
      </c>
      <c r="J89" s="218" t="e">
        <f>IF(_xlfn.XLOOKUP(Dico2[[#This Row],[Nom du champ]],[1]!CmdExtU[Donnée],[1]!CmdExtU[Donnée],"",0,1)="","","X")</f>
        <v>#REF!</v>
      </c>
      <c r="K89" s="218" t="e">
        <f>IF(_xlfn.XLOOKUP(Dico2[[#This Row],[Nom du champ]],[1]!ARCmdExtU[Donnée],[1]!ARCmdExtU[Donnée],"",0,1)="","","X")</f>
        <v>#REF!</v>
      </c>
      <c r="L89" s="218" t="e">
        <f>IF(_xlfn.XLOOKUP(Dico2[[#This Row],[Nom du champ]],[1]!CRCmdExtU[Donnée],[1]!CRCmdExtU[Donnée],"",0,1)="","","X")</f>
        <v>#REF!</v>
      </c>
      <c r="M89" s="218" t="e">
        <f>IF(_xlfn.XLOOKUP(Dico2[[#This Row],[Nom du champ]],[1]!CRMad[Donnée],[1]!CRMad[Donnée],"",0,1)="","","X")</f>
        <v>#REF!</v>
      </c>
      <c r="N89" s="218" t="e">
        <f>IF(_xlfn.XLOOKUP(Dico2[[#This Row],[Nom du champ]],[1]!DeltaIPE[Donnée],[1]!DeltaIPE[Donnée],"",0,1)="","","X")</f>
        <v>#REF!</v>
      </c>
      <c r="O89" s="218" t="e">
        <f>IF(_xlfn.XLOOKUP(Dico2[[#This Row],[Nom du champ]],[1]!HistoIPE[Donnée],[1]!HistoIPE[Donnée],"",0,1)="","","X")</f>
        <v>#REF!</v>
      </c>
      <c r="P89" s="218" t="e">
        <f>IF(_xlfn.XLOOKUP(Dico2[[#This Row],[Nom du champ]],[1]!CPN[Donnée],[1]!CPN[Donnée],"",0,1)="","","X")</f>
        <v>#REF!</v>
      </c>
      <c r="Q89" s="218" t="e">
        <f>IF(_xlfn.XLOOKUP(Dico2[[#This Row],[Nom du champ]],[1]!DeltaCPN[Donnée],[1]!DeltaCPN[Donnée],"",0,1)="","","X")</f>
        <v>#REF!</v>
      </c>
      <c r="R89" s="218" t="e">
        <f>IF(_xlfn.XLOOKUP(Dico2[[#This Row],[Nom du champ]],[1]!HistoCPN[Donnée],[1]!HistoCPN[Donnée],"",0,1)="","","X")</f>
        <v>#REF!</v>
      </c>
      <c r="S89" s="218" t="e">
        <f>IF(_xlfn.XLOOKUP(Dico2[[#This Row],[Nom du champ]],[1]!CmdinfoPM[Donnée],[1]!CmdinfoPM[Donnée],"",0,1)="","","X")</f>
        <v>#REF!</v>
      </c>
      <c r="T89" s="218" t="e">
        <f>IF(_xlfn.XLOOKUP(Dico2[[#This Row],[Nom du champ]],[1]!ARCmdInfoPM[Donnée],[1]!ARCmdInfoPM[Donnée],"",0,1)="","","X")</f>
        <v>#REF!</v>
      </c>
      <c r="U89" s="218" t="e">
        <f>IF(_xlfn.XLOOKUP(Dico2[[#This Row],[Nom du champ]],[1]!ARMad[Donnée],[1]!ARMad[Donnée],"",0,1)="","","X")</f>
        <v>#REF!</v>
      </c>
      <c r="V89" s="218" t="e">
        <f>IF(_xlfn.XLOOKUP(Dico2[[#This Row],[Nom du champ]],[1]!NotifPrev[Donnée],[1]!NotifPrev[Donnée],"",0,1)="","","X")</f>
        <v>#REF!</v>
      </c>
      <c r="W89" s="218" t="e">
        <f>IF(_xlfn.XLOOKUP(Dico2[[#This Row],[Nom du champ]],[1]!CRInfoSyndic[Donnée],[1]!CRInfoSyndic[Donnée],"",0,1)="","","X")</f>
        <v>#REF!</v>
      </c>
      <c r="X89" s="218" t="e">
        <f>IF(_xlfn.XLOOKUP(Dico2[[#This Row],[Nom du champ]],[1]!Addu[Donnée],[1]!Addu[Donnée],"",0,1)="","","X")</f>
        <v>#REF!</v>
      </c>
      <c r="Y89" s="218" t="e">
        <f>IF(_xlfn.XLOOKUP(Dico2[[#This Row],[Nom du champ]],[1]!CRAddu[Donnée],[1]!CRAddu[Donnée],"",0,1)="","","X")</f>
        <v>#REF!</v>
      </c>
      <c r="Z89" s="218" t="e">
        <f>IF(_xlfn.XLOOKUP(Dico2[[#This Row],[Nom du champ]],[1]!CmdAnn[Donnée],[1]!CmdAnn[Donnée],"",0,1)="","","X")</f>
        <v>#REF!</v>
      </c>
      <c r="AA89" s="218" t="e">
        <f>IF(_xlfn.XLOOKUP(Dico2[[#This Row],[Nom du champ]],[1]!CRAnnu[Donnée],[1]!CRAnnu[Donnée],"",0,1)="","","X")</f>
        <v>#REF!</v>
      </c>
    </row>
    <row r="90" spans="1:27">
      <c r="A90" s="212" t="s">
        <v>247</v>
      </c>
      <c r="B90" s="211" t="s">
        <v>49</v>
      </c>
      <c r="D90" s="218" t="e">
        <f>IF(_xlfn.XLOOKUP(Dico2[[#This Row],[Nom du champ]],[1]!IPE[Donnée],[1]!IPE[Donnée],"",0,1)="","","X")</f>
        <v>#REF!</v>
      </c>
      <c r="E90" s="218" t="e">
        <f>IF(_xlfn.XLOOKUP(Dico2[[#This Row],[Nom du champ]],[1]!CmdPB[Donnée],[1]!CmdPB[Donnée],"",0,1)="","","X")</f>
        <v>#REF!</v>
      </c>
      <c r="F90" s="218" t="e">
        <f>IF(_xlfn.XLOOKUP(Dico2[[#This Row],[Nom du champ]],[1]!ARcmdPB[Donnée],[1]!ARcmdPB[Donnée],"",0,1)="","","X")</f>
        <v>#REF!</v>
      </c>
      <c r="G90" s="218" t="e">
        <f>IF(_xlfn.XLOOKUP(Dico2[[#This Row],[Nom du champ]],[1]!CRcmdPB[Donnée],[1]!CRcmdPB[Donnée],"",0,1)="","","X")</f>
        <v>#REF!</v>
      </c>
      <c r="H90" s="218" t="e">
        <f>IF(_xlfn.XLOOKUP(Dico2[[#This Row],[Nom du champ]],[1]!AnnulationPB[Donnée],[1]!AnnulationPB[Donnée],"",0,1)="","","X")</f>
        <v>#REF!</v>
      </c>
      <c r="I90" s="218" t="e">
        <f>IF(_xlfn.XLOOKUP(Dico2[[#This Row],[Nom du champ]],[1]!ARannulationPB[Donnée],[1]!ARannulationPB[Donnée],"",0,1)="","","X")</f>
        <v>#REF!</v>
      </c>
      <c r="J90" s="218" t="e">
        <f>IF(_xlfn.XLOOKUP(Dico2[[#This Row],[Nom du champ]],[1]!CmdExtU[Donnée],[1]!CmdExtU[Donnée],"",0,1)="","","X")</f>
        <v>#REF!</v>
      </c>
      <c r="K90" s="218" t="e">
        <f>IF(_xlfn.XLOOKUP(Dico2[[#This Row],[Nom du champ]],[1]!ARCmdExtU[Donnée],[1]!ARCmdExtU[Donnée],"",0,1)="","","X")</f>
        <v>#REF!</v>
      </c>
      <c r="L90" s="218" t="e">
        <f>IF(_xlfn.XLOOKUP(Dico2[[#This Row],[Nom du champ]],[1]!CRCmdExtU[Donnée],[1]!CRCmdExtU[Donnée],"",0,1)="","","X")</f>
        <v>#REF!</v>
      </c>
      <c r="M90" s="218" t="e">
        <f>IF(_xlfn.XLOOKUP(Dico2[[#This Row],[Nom du champ]],[1]!CRMad[Donnée],[1]!CRMad[Donnée],"",0,1)="","","X")</f>
        <v>#REF!</v>
      </c>
      <c r="N90" s="218" t="e">
        <f>IF(_xlfn.XLOOKUP(Dico2[[#This Row],[Nom du champ]],[1]!DeltaIPE[Donnée],[1]!DeltaIPE[Donnée],"",0,1)="","","X")</f>
        <v>#REF!</v>
      </c>
      <c r="O90" s="218" t="e">
        <f>IF(_xlfn.XLOOKUP(Dico2[[#This Row],[Nom du champ]],[1]!HistoIPE[Donnée],[1]!HistoIPE[Donnée],"",0,1)="","","X")</f>
        <v>#REF!</v>
      </c>
      <c r="P90" s="218" t="e">
        <f>IF(_xlfn.XLOOKUP(Dico2[[#This Row],[Nom du champ]],[1]!CPN[Donnée],[1]!CPN[Donnée],"",0,1)="","","X")</f>
        <v>#REF!</v>
      </c>
      <c r="Q90" s="218" t="e">
        <f>IF(_xlfn.XLOOKUP(Dico2[[#This Row],[Nom du champ]],[1]!DeltaCPN[Donnée],[1]!DeltaCPN[Donnée],"",0,1)="","","X")</f>
        <v>#REF!</v>
      </c>
      <c r="R90" s="218" t="e">
        <f>IF(_xlfn.XLOOKUP(Dico2[[#This Row],[Nom du champ]],[1]!HistoCPN[Donnée],[1]!HistoCPN[Donnée],"",0,1)="","","X")</f>
        <v>#REF!</v>
      </c>
      <c r="S90" s="218" t="e">
        <f>IF(_xlfn.XLOOKUP(Dico2[[#This Row],[Nom du champ]],[1]!CmdinfoPM[Donnée],[1]!CmdinfoPM[Donnée],"",0,1)="","","X")</f>
        <v>#REF!</v>
      </c>
      <c r="T90" s="218" t="e">
        <f>IF(_xlfn.XLOOKUP(Dico2[[#This Row],[Nom du champ]],[1]!ARCmdInfoPM[Donnée],[1]!ARCmdInfoPM[Donnée],"",0,1)="","","X")</f>
        <v>#REF!</v>
      </c>
      <c r="U90" s="218" t="e">
        <f>IF(_xlfn.XLOOKUP(Dico2[[#This Row],[Nom du champ]],[1]!ARMad[Donnée],[1]!ARMad[Donnée],"",0,1)="","","X")</f>
        <v>#REF!</v>
      </c>
      <c r="V90" s="218" t="e">
        <f>IF(_xlfn.XLOOKUP(Dico2[[#This Row],[Nom du champ]],[1]!NotifPrev[Donnée],[1]!NotifPrev[Donnée],"",0,1)="","","X")</f>
        <v>#REF!</v>
      </c>
      <c r="W90" s="218" t="e">
        <f>IF(_xlfn.XLOOKUP(Dico2[[#This Row],[Nom du champ]],[1]!CRInfoSyndic[Donnée],[1]!CRInfoSyndic[Donnée],"",0,1)="","","X")</f>
        <v>#REF!</v>
      </c>
      <c r="X90" s="218" t="e">
        <f>IF(_xlfn.XLOOKUP(Dico2[[#This Row],[Nom du champ]],[1]!Addu[Donnée],[1]!Addu[Donnée],"",0,1)="","","X")</f>
        <v>#REF!</v>
      </c>
      <c r="Y90" s="218" t="e">
        <f>IF(_xlfn.XLOOKUP(Dico2[[#This Row],[Nom du champ]],[1]!CRAddu[Donnée],[1]!CRAddu[Donnée],"",0,1)="","","X")</f>
        <v>#REF!</v>
      </c>
      <c r="Z90" s="218" t="e">
        <f>IF(_xlfn.XLOOKUP(Dico2[[#This Row],[Nom du champ]],[1]!CmdAnn[Donnée],[1]!CmdAnn[Donnée],"",0,1)="","","X")</f>
        <v>#REF!</v>
      </c>
      <c r="AA90" s="218" t="e">
        <f>IF(_xlfn.XLOOKUP(Dico2[[#This Row],[Nom du champ]],[1]!CRAnnu[Donnée],[1]!CRAnnu[Donnée],"",0,1)="","","X")</f>
        <v>#REF!</v>
      </c>
    </row>
    <row r="91" spans="1:27">
      <c r="A91" s="222" t="s">
        <v>375</v>
      </c>
      <c r="B91" s="211" t="s">
        <v>221</v>
      </c>
      <c r="D91" s="218" t="e">
        <f>IF(_xlfn.XLOOKUP(Dico2[[#This Row],[Nom du champ]],[1]!IPE[Donnée],[1]!IPE[Donnée],"",0,1)="","","X")</f>
        <v>#REF!</v>
      </c>
      <c r="E91" s="218" t="e">
        <f>IF(_xlfn.XLOOKUP(Dico2[[#This Row],[Nom du champ]],[1]!CmdPB[Donnée],[1]!CmdPB[Donnée],"",0,1)="","","X")</f>
        <v>#REF!</v>
      </c>
      <c r="F91" s="218" t="e">
        <f>IF(_xlfn.XLOOKUP(Dico2[[#This Row],[Nom du champ]],[1]!ARcmdPB[Donnée],[1]!ARcmdPB[Donnée],"",0,1)="","","X")</f>
        <v>#REF!</v>
      </c>
      <c r="G91" s="218" t="e">
        <f>IF(_xlfn.XLOOKUP(Dico2[[#This Row],[Nom du champ]],[1]!CRcmdPB[Donnée],[1]!CRcmdPB[Donnée],"",0,1)="","","X")</f>
        <v>#REF!</v>
      </c>
      <c r="H91" s="218" t="e">
        <f>IF(_xlfn.XLOOKUP(Dico2[[#This Row],[Nom du champ]],[1]!AnnulationPB[Donnée],[1]!AnnulationPB[Donnée],"",0,1)="","","X")</f>
        <v>#REF!</v>
      </c>
      <c r="I91" s="218" t="e">
        <f>IF(_xlfn.XLOOKUP(Dico2[[#This Row],[Nom du champ]],[1]!ARannulationPB[Donnée],[1]!ARannulationPB[Donnée],"",0,1)="","","X")</f>
        <v>#REF!</v>
      </c>
      <c r="J91" s="218" t="e">
        <f>IF(_xlfn.XLOOKUP(Dico2[[#This Row],[Nom du champ]],[1]!CmdExtU[Donnée],[1]!CmdExtU[Donnée],"",0,1)="","","X")</f>
        <v>#REF!</v>
      </c>
      <c r="K91" s="218" t="e">
        <f>IF(_xlfn.XLOOKUP(Dico2[[#This Row],[Nom du champ]],[1]!ARCmdExtU[Donnée],[1]!ARCmdExtU[Donnée],"",0,1)="","","X")</f>
        <v>#REF!</v>
      </c>
      <c r="L91" s="218" t="e">
        <f>IF(_xlfn.XLOOKUP(Dico2[[#This Row],[Nom du champ]],[1]!CRCmdExtU[Donnée],[1]!CRCmdExtU[Donnée],"",0,1)="","","X")</f>
        <v>#REF!</v>
      </c>
      <c r="M91" s="218" t="e">
        <f>IF(_xlfn.XLOOKUP(Dico2[[#This Row],[Nom du champ]],[1]!CRMad[Donnée],[1]!CRMad[Donnée],"",0,1)="","","X")</f>
        <v>#REF!</v>
      </c>
      <c r="N91" s="218" t="e">
        <f>IF(_xlfn.XLOOKUP(Dico2[[#This Row],[Nom du champ]],[1]!DeltaIPE[Donnée],[1]!DeltaIPE[Donnée],"",0,1)="","","X")</f>
        <v>#REF!</v>
      </c>
      <c r="O91" s="218" t="e">
        <f>IF(_xlfn.XLOOKUP(Dico2[[#This Row],[Nom du champ]],[1]!HistoIPE[Donnée],[1]!HistoIPE[Donnée],"",0,1)="","","X")</f>
        <v>#REF!</v>
      </c>
      <c r="P91" s="218" t="e">
        <f>IF(_xlfn.XLOOKUP(Dico2[[#This Row],[Nom du champ]],[1]!CPN[Donnée],[1]!CPN[Donnée],"",0,1)="","","X")</f>
        <v>#REF!</v>
      </c>
      <c r="Q91" s="218" t="e">
        <f>IF(_xlfn.XLOOKUP(Dico2[[#This Row],[Nom du champ]],[1]!DeltaCPN[Donnée],[1]!DeltaCPN[Donnée],"",0,1)="","","X")</f>
        <v>#REF!</v>
      </c>
      <c r="R91" s="218" t="e">
        <f>IF(_xlfn.XLOOKUP(Dico2[[#This Row],[Nom du champ]],[1]!HistoCPN[Donnée],[1]!HistoCPN[Donnée],"",0,1)="","","X")</f>
        <v>#REF!</v>
      </c>
      <c r="S91" s="218" t="e">
        <f>IF(_xlfn.XLOOKUP(Dico2[[#This Row],[Nom du champ]],[1]!CmdinfoPM[Donnée],[1]!CmdinfoPM[Donnée],"",0,1)="","","X")</f>
        <v>#REF!</v>
      </c>
      <c r="T91" s="218" t="e">
        <f>IF(_xlfn.XLOOKUP(Dico2[[#This Row],[Nom du champ]],[1]!ARCmdInfoPM[Donnée],[1]!ARCmdInfoPM[Donnée],"",0,1)="","","X")</f>
        <v>#REF!</v>
      </c>
      <c r="U91" s="218" t="e">
        <f>IF(_xlfn.XLOOKUP(Dico2[[#This Row],[Nom du champ]],[1]!ARMad[Donnée],[1]!ARMad[Donnée],"",0,1)="","","X")</f>
        <v>#REF!</v>
      </c>
      <c r="V91" s="218" t="e">
        <f>IF(_xlfn.XLOOKUP(Dico2[[#This Row],[Nom du champ]],[1]!NotifPrev[Donnée],[1]!NotifPrev[Donnée],"",0,1)="","","X")</f>
        <v>#REF!</v>
      </c>
      <c r="W91" s="218" t="e">
        <f>IF(_xlfn.XLOOKUP(Dico2[[#This Row],[Nom du champ]],[1]!CRInfoSyndic[Donnée],[1]!CRInfoSyndic[Donnée],"",0,1)="","","X")</f>
        <v>#REF!</v>
      </c>
      <c r="X91" s="218" t="e">
        <f>IF(_xlfn.XLOOKUP(Dico2[[#This Row],[Nom du champ]],[1]!Addu[Donnée],[1]!Addu[Donnée],"",0,1)="","","X")</f>
        <v>#REF!</v>
      </c>
      <c r="Y91" s="218" t="e">
        <f>IF(_xlfn.XLOOKUP(Dico2[[#This Row],[Nom du champ]],[1]!CRAddu[Donnée],[1]!CRAddu[Donnée],"",0,1)="","","X")</f>
        <v>#REF!</v>
      </c>
      <c r="Z91" s="218" t="e">
        <f>IF(_xlfn.XLOOKUP(Dico2[[#This Row],[Nom du champ]],[1]!CmdAnn[Donnée],[1]!CmdAnn[Donnée],"",0,1)="","","X")</f>
        <v>#REF!</v>
      </c>
      <c r="AA91" s="218" t="e">
        <f>IF(_xlfn.XLOOKUP(Dico2[[#This Row],[Nom du champ]],[1]!CRAnnu[Donnée],[1]!CRAnnu[Donnée],"",0,1)="","","X")</f>
        <v>#REF!</v>
      </c>
    </row>
    <row r="92" spans="1:27">
      <c r="A92" s="222" t="s">
        <v>404</v>
      </c>
      <c r="B92" s="232" t="s">
        <v>49</v>
      </c>
      <c r="D92" s="218" t="e">
        <f>IF(_xlfn.XLOOKUP(Dico2[[#This Row],[Nom du champ]],[1]!IPE[Donnée],[1]!IPE[Donnée],"",0,1)="","","X")</f>
        <v>#REF!</v>
      </c>
      <c r="E92" s="218" t="e">
        <f>IF(_xlfn.XLOOKUP(Dico2[[#This Row],[Nom du champ]],[1]!CmdPB[Donnée],[1]!CmdPB[Donnée],"",0,1)="","","X")</f>
        <v>#REF!</v>
      </c>
      <c r="F92" s="218" t="e">
        <f>IF(_xlfn.XLOOKUP(Dico2[[#This Row],[Nom du champ]],[1]!ARcmdPB[Donnée],[1]!ARcmdPB[Donnée],"",0,1)="","","X")</f>
        <v>#REF!</v>
      </c>
      <c r="G92" s="218" t="e">
        <f>IF(_xlfn.XLOOKUP(Dico2[[#This Row],[Nom du champ]],[1]!CRcmdPB[Donnée],[1]!CRcmdPB[Donnée],"",0,1)="","","X")</f>
        <v>#REF!</v>
      </c>
      <c r="H92" s="218" t="e">
        <f>IF(_xlfn.XLOOKUP(Dico2[[#This Row],[Nom du champ]],[1]!AnnulationPB[Donnée],[1]!AnnulationPB[Donnée],"",0,1)="","","X")</f>
        <v>#REF!</v>
      </c>
      <c r="I92" s="218" t="e">
        <f>IF(_xlfn.XLOOKUP(Dico2[[#This Row],[Nom du champ]],[1]!ARannulationPB[Donnée],[1]!ARannulationPB[Donnée],"",0,1)="","","X")</f>
        <v>#REF!</v>
      </c>
      <c r="J92" s="218" t="e">
        <f>IF(_xlfn.XLOOKUP(Dico2[[#This Row],[Nom du champ]],[1]!CmdExtU[Donnée],[1]!CmdExtU[Donnée],"",0,1)="","","X")</f>
        <v>#REF!</v>
      </c>
      <c r="K92" s="218" t="e">
        <f>IF(_xlfn.XLOOKUP(Dico2[[#This Row],[Nom du champ]],[1]!ARCmdExtU[Donnée],[1]!ARCmdExtU[Donnée],"",0,1)="","","X")</f>
        <v>#REF!</v>
      </c>
      <c r="L92" s="218" t="e">
        <f>IF(_xlfn.XLOOKUP(Dico2[[#This Row],[Nom du champ]],[1]!CRCmdExtU[Donnée],[1]!CRCmdExtU[Donnée],"",0,1)="","","X")</f>
        <v>#REF!</v>
      </c>
      <c r="M92" s="218" t="e">
        <f>IF(_xlfn.XLOOKUP(Dico2[[#This Row],[Nom du champ]],[1]!CRMad[Donnée],[1]!CRMad[Donnée],"",0,1)="","","X")</f>
        <v>#REF!</v>
      </c>
      <c r="N92" s="218" t="e">
        <f>IF(_xlfn.XLOOKUP(Dico2[[#This Row],[Nom du champ]],[1]!DeltaIPE[Donnée],[1]!DeltaIPE[Donnée],"",0,1)="","","X")</f>
        <v>#REF!</v>
      </c>
      <c r="O92" s="218" t="e">
        <f>IF(_xlfn.XLOOKUP(Dico2[[#This Row],[Nom du champ]],[1]!HistoIPE[Donnée],[1]!HistoIPE[Donnée],"",0,1)="","","X")</f>
        <v>#REF!</v>
      </c>
      <c r="P92" s="218" t="e">
        <f>IF(_xlfn.XLOOKUP(Dico2[[#This Row],[Nom du champ]],[1]!CPN[Donnée],[1]!CPN[Donnée],"",0,1)="","","X")</f>
        <v>#REF!</v>
      </c>
      <c r="Q92" s="218" t="e">
        <f>IF(_xlfn.XLOOKUP(Dico2[[#This Row],[Nom du champ]],[1]!DeltaCPN[Donnée],[1]!DeltaCPN[Donnée],"",0,1)="","","X")</f>
        <v>#REF!</v>
      </c>
      <c r="R92" s="218" t="e">
        <f>IF(_xlfn.XLOOKUP(Dico2[[#This Row],[Nom du champ]],[1]!HistoCPN[Donnée],[1]!HistoCPN[Donnée],"",0,1)="","","X")</f>
        <v>#REF!</v>
      </c>
      <c r="S92" s="218" t="e">
        <f>IF(_xlfn.XLOOKUP(Dico2[[#This Row],[Nom du champ]],[1]!CmdinfoPM[Donnée],[1]!CmdinfoPM[Donnée],"",0,1)="","","X")</f>
        <v>#REF!</v>
      </c>
      <c r="T92" s="218" t="e">
        <f>IF(_xlfn.XLOOKUP(Dico2[[#This Row],[Nom du champ]],[1]!ARCmdInfoPM[Donnée],[1]!ARCmdInfoPM[Donnée],"",0,1)="","","X")</f>
        <v>#REF!</v>
      </c>
      <c r="U92" s="218" t="e">
        <f>IF(_xlfn.XLOOKUP(Dico2[[#This Row],[Nom du champ]],[1]!ARMad[Donnée],[1]!ARMad[Donnée],"",0,1)="","","X")</f>
        <v>#REF!</v>
      </c>
      <c r="V92" s="218" t="e">
        <f>IF(_xlfn.XLOOKUP(Dico2[[#This Row],[Nom du champ]],[1]!NotifPrev[Donnée],[1]!NotifPrev[Donnée],"",0,1)="","","X")</f>
        <v>#REF!</v>
      </c>
      <c r="W92" s="218" t="e">
        <f>IF(_xlfn.XLOOKUP(Dico2[[#This Row],[Nom du champ]],[1]!CRInfoSyndic[Donnée],[1]!CRInfoSyndic[Donnée],"",0,1)="","","X")</f>
        <v>#REF!</v>
      </c>
      <c r="X92" s="218" t="e">
        <f>IF(_xlfn.XLOOKUP(Dico2[[#This Row],[Nom du champ]],[1]!Addu[Donnée],[1]!Addu[Donnée],"",0,1)="","","X")</f>
        <v>#REF!</v>
      </c>
      <c r="Y92" s="218" t="e">
        <f>IF(_xlfn.XLOOKUP(Dico2[[#This Row],[Nom du champ]],[1]!CRAddu[Donnée],[1]!CRAddu[Donnée],"",0,1)="","","X")</f>
        <v>#REF!</v>
      </c>
      <c r="Z92" s="218" t="e">
        <f>IF(_xlfn.XLOOKUP(Dico2[[#This Row],[Nom du champ]],[1]!CmdAnn[Donnée],[1]!CmdAnn[Donnée],"",0,1)="","","X")</f>
        <v>#REF!</v>
      </c>
      <c r="AA92" s="218" t="e">
        <f>IF(_xlfn.XLOOKUP(Dico2[[#This Row],[Nom du champ]],[1]!CRAnnu[Donnée],[1]!CRAnnu[Donnée],"",0,1)="","","X")</f>
        <v>#REF!</v>
      </c>
    </row>
    <row r="93" spans="1:27">
      <c r="A93" s="224" t="s">
        <v>329</v>
      </c>
      <c r="B93" s="225" t="s">
        <v>330</v>
      </c>
      <c r="D93" s="218" t="e">
        <f>IF(_xlfn.XLOOKUP(Dico2[[#This Row],[Nom du champ]],[1]!IPE[Donnée],[1]!IPE[Donnée],"",0,1)="","","X")</f>
        <v>#REF!</v>
      </c>
      <c r="E93" s="218" t="e">
        <f>IF(_xlfn.XLOOKUP(Dico2[[#This Row],[Nom du champ]],[1]!CmdPB[Donnée],[1]!CmdPB[Donnée],"",0,1)="","","X")</f>
        <v>#REF!</v>
      </c>
      <c r="F93" s="218" t="e">
        <f>IF(_xlfn.XLOOKUP(Dico2[[#This Row],[Nom du champ]],[1]!ARcmdPB[Donnée],[1]!ARcmdPB[Donnée],"",0,1)="","","X")</f>
        <v>#REF!</v>
      </c>
      <c r="G93" s="218" t="e">
        <f>IF(_xlfn.XLOOKUP(Dico2[[#This Row],[Nom du champ]],[1]!CRcmdPB[Donnée],[1]!CRcmdPB[Donnée],"",0,1)="","","X")</f>
        <v>#REF!</v>
      </c>
      <c r="H93" s="218" t="e">
        <f>IF(_xlfn.XLOOKUP(Dico2[[#This Row],[Nom du champ]],[1]!AnnulationPB[Donnée],[1]!AnnulationPB[Donnée],"",0,1)="","","X")</f>
        <v>#REF!</v>
      </c>
      <c r="I93" s="218" t="e">
        <f>IF(_xlfn.XLOOKUP(Dico2[[#This Row],[Nom du champ]],[1]!ARannulationPB[Donnée],[1]!ARannulationPB[Donnée],"",0,1)="","","X")</f>
        <v>#REF!</v>
      </c>
      <c r="J93" s="218" t="e">
        <f>IF(_xlfn.XLOOKUP(Dico2[[#This Row],[Nom du champ]],[1]!CmdExtU[Donnée],[1]!CmdExtU[Donnée],"",0,1)="","","X")</f>
        <v>#REF!</v>
      </c>
      <c r="K93" s="218" t="e">
        <f>IF(_xlfn.XLOOKUP(Dico2[[#This Row],[Nom du champ]],[1]!ARCmdExtU[Donnée],[1]!ARCmdExtU[Donnée],"",0,1)="","","X")</f>
        <v>#REF!</v>
      </c>
      <c r="L93" s="218" t="e">
        <f>IF(_xlfn.XLOOKUP(Dico2[[#This Row],[Nom du champ]],[1]!CRCmdExtU[Donnée],[1]!CRCmdExtU[Donnée],"",0,1)="","","X")</f>
        <v>#REF!</v>
      </c>
      <c r="M93" s="218" t="e">
        <f>IF(_xlfn.XLOOKUP(Dico2[[#This Row],[Nom du champ]],[1]!CRMad[Donnée],[1]!CRMad[Donnée],"",0,1)="","","X")</f>
        <v>#REF!</v>
      </c>
      <c r="N93" s="218" t="e">
        <f>IF(_xlfn.XLOOKUP(Dico2[[#This Row],[Nom du champ]],[1]!DeltaIPE[Donnée],[1]!DeltaIPE[Donnée],"",0,1)="","","X")</f>
        <v>#REF!</v>
      </c>
      <c r="O93" s="218" t="e">
        <f>IF(_xlfn.XLOOKUP(Dico2[[#This Row],[Nom du champ]],[1]!HistoIPE[Donnée],[1]!HistoIPE[Donnée],"",0,1)="","","X")</f>
        <v>#REF!</v>
      </c>
      <c r="P93" s="218" t="e">
        <f>IF(_xlfn.XLOOKUP(Dico2[[#This Row],[Nom du champ]],[1]!CPN[Donnée],[1]!CPN[Donnée],"",0,1)="","","X")</f>
        <v>#REF!</v>
      </c>
      <c r="Q93" s="218" t="e">
        <f>IF(_xlfn.XLOOKUP(Dico2[[#This Row],[Nom du champ]],[1]!DeltaCPN[Donnée],[1]!DeltaCPN[Donnée],"",0,1)="","","X")</f>
        <v>#REF!</v>
      </c>
      <c r="R93" s="218" t="e">
        <f>IF(_xlfn.XLOOKUP(Dico2[[#This Row],[Nom du champ]],[1]!HistoCPN[Donnée],[1]!HistoCPN[Donnée],"",0,1)="","","X")</f>
        <v>#REF!</v>
      </c>
      <c r="S93" s="218" t="e">
        <f>IF(_xlfn.XLOOKUP(Dico2[[#This Row],[Nom du champ]],[1]!CmdinfoPM[Donnée],[1]!CmdinfoPM[Donnée],"",0,1)="","","X")</f>
        <v>#REF!</v>
      </c>
      <c r="T93" s="218" t="e">
        <f>IF(_xlfn.XLOOKUP(Dico2[[#This Row],[Nom du champ]],[1]!ARCmdInfoPM[Donnée],[1]!ARCmdInfoPM[Donnée],"",0,1)="","","X")</f>
        <v>#REF!</v>
      </c>
      <c r="U93" s="218" t="e">
        <f>IF(_xlfn.XLOOKUP(Dico2[[#This Row],[Nom du champ]],[1]!ARMad[Donnée],[1]!ARMad[Donnée],"",0,1)="","","X")</f>
        <v>#REF!</v>
      </c>
      <c r="V93" s="218" t="e">
        <f>IF(_xlfn.XLOOKUP(Dico2[[#This Row],[Nom du champ]],[1]!NotifPrev[Donnée],[1]!NotifPrev[Donnée],"",0,1)="","","X")</f>
        <v>#REF!</v>
      </c>
      <c r="W93" s="218" t="e">
        <f>IF(_xlfn.XLOOKUP(Dico2[[#This Row],[Nom du champ]],[1]!CRInfoSyndic[Donnée],[1]!CRInfoSyndic[Donnée],"",0,1)="","","X")</f>
        <v>#REF!</v>
      </c>
      <c r="X93" s="218" t="e">
        <f>IF(_xlfn.XLOOKUP(Dico2[[#This Row],[Nom du champ]],[1]!Addu[Donnée],[1]!Addu[Donnée],"",0,1)="","","X")</f>
        <v>#REF!</v>
      </c>
      <c r="Y93" s="218" t="e">
        <f>IF(_xlfn.XLOOKUP(Dico2[[#This Row],[Nom du champ]],[1]!CRAddu[Donnée],[1]!CRAddu[Donnée],"",0,1)="","","X")</f>
        <v>#REF!</v>
      </c>
      <c r="Z93" s="218" t="e">
        <f>IF(_xlfn.XLOOKUP(Dico2[[#This Row],[Nom du champ]],[1]!CmdAnn[Donnée],[1]!CmdAnn[Donnée],"",0,1)="","","X")</f>
        <v>#REF!</v>
      </c>
      <c r="AA93" s="218" t="e">
        <f>IF(_xlfn.XLOOKUP(Dico2[[#This Row],[Nom du champ]],[1]!CRAnnu[Donnée],[1]!CRAnnu[Donnée],"",0,1)="","","X")</f>
        <v>#REF!</v>
      </c>
    </row>
    <row r="94" spans="1:27">
      <c r="A94" s="211" t="s">
        <v>323</v>
      </c>
      <c r="B94" s="211" t="s">
        <v>318</v>
      </c>
      <c r="D94" s="218" t="e">
        <f>IF(_xlfn.XLOOKUP(Dico2[[#This Row],[Nom du champ]],[1]!IPE[Donnée],[1]!IPE[Donnée],"",0,1)="","","X")</f>
        <v>#REF!</v>
      </c>
      <c r="E94" s="218" t="e">
        <f>IF(_xlfn.XLOOKUP(Dico2[[#This Row],[Nom du champ]],[1]!CmdPB[Donnée],[1]!CmdPB[Donnée],"",0,1)="","","X")</f>
        <v>#REF!</v>
      </c>
      <c r="F94" s="218" t="e">
        <f>IF(_xlfn.XLOOKUP(Dico2[[#This Row],[Nom du champ]],[1]!ARcmdPB[Donnée],[1]!ARcmdPB[Donnée],"",0,1)="","","X")</f>
        <v>#REF!</v>
      </c>
      <c r="G94" s="218" t="e">
        <f>IF(_xlfn.XLOOKUP(Dico2[[#This Row],[Nom du champ]],[1]!CRcmdPB[Donnée],[1]!CRcmdPB[Donnée],"",0,1)="","","X")</f>
        <v>#REF!</v>
      </c>
      <c r="H94" s="218" t="e">
        <f>IF(_xlfn.XLOOKUP(Dico2[[#This Row],[Nom du champ]],[1]!AnnulationPB[Donnée],[1]!AnnulationPB[Donnée],"",0,1)="","","X")</f>
        <v>#REF!</v>
      </c>
      <c r="I94" s="218" t="e">
        <f>IF(_xlfn.XLOOKUP(Dico2[[#This Row],[Nom du champ]],[1]!ARannulationPB[Donnée],[1]!ARannulationPB[Donnée],"",0,1)="","","X")</f>
        <v>#REF!</v>
      </c>
      <c r="J94" s="218" t="e">
        <f>IF(_xlfn.XLOOKUP(Dico2[[#This Row],[Nom du champ]],[1]!CmdExtU[Donnée],[1]!CmdExtU[Donnée],"",0,1)="","","X")</f>
        <v>#REF!</v>
      </c>
      <c r="K94" s="218" t="e">
        <f>IF(_xlfn.XLOOKUP(Dico2[[#This Row],[Nom du champ]],[1]!ARCmdExtU[Donnée],[1]!ARCmdExtU[Donnée],"",0,1)="","","X")</f>
        <v>#REF!</v>
      </c>
      <c r="L94" s="218" t="e">
        <f>IF(_xlfn.XLOOKUP(Dico2[[#This Row],[Nom du champ]],[1]!CRCmdExtU[Donnée],[1]!CRCmdExtU[Donnée],"",0,1)="","","X")</f>
        <v>#REF!</v>
      </c>
      <c r="M94" s="218" t="e">
        <f>IF(_xlfn.XLOOKUP(Dico2[[#This Row],[Nom du champ]],[1]!CRMad[Donnée],[1]!CRMad[Donnée],"",0,1)="","","X")</f>
        <v>#REF!</v>
      </c>
      <c r="N94" s="218" t="e">
        <f>IF(_xlfn.XLOOKUP(Dico2[[#This Row],[Nom du champ]],[1]!DeltaIPE[Donnée],[1]!DeltaIPE[Donnée],"",0,1)="","","X")</f>
        <v>#REF!</v>
      </c>
      <c r="O94" s="218" t="e">
        <f>IF(_xlfn.XLOOKUP(Dico2[[#This Row],[Nom du champ]],[1]!HistoIPE[Donnée],[1]!HistoIPE[Donnée],"",0,1)="","","X")</f>
        <v>#REF!</v>
      </c>
      <c r="P94" s="218" t="e">
        <f>IF(_xlfn.XLOOKUP(Dico2[[#This Row],[Nom du champ]],[1]!CPN[Donnée],[1]!CPN[Donnée],"",0,1)="","","X")</f>
        <v>#REF!</v>
      </c>
      <c r="Q94" s="218" t="e">
        <f>IF(_xlfn.XLOOKUP(Dico2[[#This Row],[Nom du champ]],[1]!DeltaCPN[Donnée],[1]!DeltaCPN[Donnée],"",0,1)="","","X")</f>
        <v>#REF!</v>
      </c>
      <c r="R94" s="218" t="e">
        <f>IF(_xlfn.XLOOKUP(Dico2[[#This Row],[Nom du champ]],[1]!HistoCPN[Donnée],[1]!HistoCPN[Donnée],"",0,1)="","","X")</f>
        <v>#REF!</v>
      </c>
      <c r="S94" s="218" t="e">
        <f>IF(_xlfn.XLOOKUP(Dico2[[#This Row],[Nom du champ]],[1]!CmdinfoPM[Donnée],[1]!CmdinfoPM[Donnée],"",0,1)="","","X")</f>
        <v>#REF!</v>
      </c>
      <c r="T94" s="218" t="e">
        <f>IF(_xlfn.XLOOKUP(Dico2[[#This Row],[Nom du champ]],[1]!ARCmdInfoPM[Donnée],[1]!ARCmdInfoPM[Donnée],"",0,1)="","","X")</f>
        <v>#REF!</v>
      </c>
      <c r="U94" s="218" t="e">
        <f>IF(_xlfn.XLOOKUP(Dico2[[#This Row],[Nom du champ]],[1]!ARMad[Donnée],[1]!ARMad[Donnée],"",0,1)="","","X")</f>
        <v>#REF!</v>
      </c>
      <c r="V94" s="218" t="e">
        <f>IF(_xlfn.XLOOKUP(Dico2[[#This Row],[Nom du champ]],[1]!NotifPrev[Donnée],[1]!NotifPrev[Donnée],"",0,1)="","","X")</f>
        <v>#REF!</v>
      </c>
      <c r="W94" s="218" t="e">
        <f>IF(_xlfn.XLOOKUP(Dico2[[#This Row],[Nom du champ]],[1]!CRInfoSyndic[Donnée],[1]!CRInfoSyndic[Donnée],"",0,1)="","","X")</f>
        <v>#REF!</v>
      </c>
      <c r="X94" s="218" t="e">
        <f>IF(_xlfn.XLOOKUP(Dico2[[#This Row],[Nom du champ]],[1]!Addu[Donnée],[1]!Addu[Donnée],"",0,1)="","","X")</f>
        <v>#REF!</v>
      </c>
      <c r="Y94" s="218" t="e">
        <f>IF(_xlfn.XLOOKUP(Dico2[[#This Row],[Nom du champ]],[1]!CRAddu[Donnée],[1]!CRAddu[Donnée],"",0,1)="","","X")</f>
        <v>#REF!</v>
      </c>
      <c r="Z94" s="218" t="e">
        <f>IF(_xlfn.XLOOKUP(Dico2[[#This Row],[Nom du champ]],[1]!CmdAnn[Donnée],[1]!CmdAnn[Donnée],"",0,1)="","","X")</f>
        <v>#REF!</v>
      </c>
      <c r="AA94" s="218" t="e">
        <f>IF(_xlfn.XLOOKUP(Dico2[[#This Row],[Nom du champ]],[1]!CRAnnu[Donnée],[1]!CRAnnu[Donnée],"",0,1)="","","X")</f>
        <v>#REF!</v>
      </c>
    </row>
    <row r="95" spans="1:27">
      <c r="A95" s="212" t="s">
        <v>317</v>
      </c>
      <c r="B95" s="212" t="s">
        <v>318</v>
      </c>
      <c r="D95" s="218" t="e">
        <f>IF(_xlfn.XLOOKUP(Dico2[[#This Row],[Nom du champ]],[1]!IPE[Donnée],[1]!IPE[Donnée],"",0,1)="","","X")</f>
        <v>#REF!</v>
      </c>
      <c r="E95" s="218" t="e">
        <f>IF(_xlfn.XLOOKUP(Dico2[[#This Row],[Nom du champ]],[1]!CmdPB[Donnée],[1]!CmdPB[Donnée],"",0,1)="","","X")</f>
        <v>#REF!</v>
      </c>
      <c r="F95" s="218" t="e">
        <f>IF(_xlfn.XLOOKUP(Dico2[[#This Row],[Nom du champ]],[1]!ARcmdPB[Donnée],[1]!ARcmdPB[Donnée],"",0,1)="","","X")</f>
        <v>#REF!</v>
      </c>
      <c r="G95" s="218" t="e">
        <f>IF(_xlfn.XLOOKUP(Dico2[[#This Row],[Nom du champ]],[1]!CRcmdPB[Donnée],[1]!CRcmdPB[Donnée],"",0,1)="","","X")</f>
        <v>#REF!</v>
      </c>
      <c r="H95" s="218" t="e">
        <f>IF(_xlfn.XLOOKUP(Dico2[[#This Row],[Nom du champ]],[1]!AnnulationPB[Donnée],[1]!AnnulationPB[Donnée],"",0,1)="","","X")</f>
        <v>#REF!</v>
      </c>
      <c r="I95" s="218" t="e">
        <f>IF(_xlfn.XLOOKUP(Dico2[[#This Row],[Nom du champ]],[1]!ARannulationPB[Donnée],[1]!ARannulationPB[Donnée],"",0,1)="","","X")</f>
        <v>#REF!</v>
      </c>
      <c r="J95" s="218" t="e">
        <f>IF(_xlfn.XLOOKUP(Dico2[[#This Row],[Nom du champ]],[1]!CmdExtU[Donnée],[1]!CmdExtU[Donnée],"",0,1)="","","X")</f>
        <v>#REF!</v>
      </c>
      <c r="K95" s="218" t="e">
        <f>IF(_xlfn.XLOOKUP(Dico2[[#This Row],[Nom du champ]],[1]!ARCmdExtU[Donnée],[1]!ARCmdExtU[Donnée],"",0,1)="","","X")</f>
        <v>#REF!</v>
      </c>
      <c r="L95" s="218" t="e">
        <f>IF(_xlfn.XLOOKUP(Dico2[[#This Row],[Nom du champ]],[1]!CRCmdExtU[Donnée],[1]!CRCmdExtU[Donnée],"",0,1)="","","X")</f>
        <v>#REF!</v>
      </c>
      <c r="M95" s="218" t="e">
        <f>IF(_xlfn.XLOOKUP(Dico2[[#This Row],[Nom du champ]],[1]!CRMad[Donnée],[1]!CRMad[Donnée],"",0,1)="","","X")</f>
        <v>#REF!</v>
      </c>
      <c r="N95" s="218" t="e">
        <f>IF(_xlfn.XLOOKUP(Dico2[[#This Row],[Nom du champ]],[1]!DeltaIPE[Donnée],[1]!DeltaIPE[Donnée],"",0,1)="","","X")</f>
        <v>#REF!</v>
      </c>
      <c r="O95" s="218" t="e">
        <f>IF(_xlfn.XLOOKUP(Dico2[[#This Row],[Nom du champ]],[1]!HistoIPE[Donnée],[1]!HistoIPE[Donnée],"",0,1)="","","X")</f>
        <v>#REF!</v>
      </c>
      <c r="P95" s="218" t="e">
        <f>IF(_xlfn.XLOOKUP(Dico2[[#This Row],[Nom du champ]],[1]!CPN[Donnée],[1]!CPN[Donnée],"",0,1)="","","X")</f>
        <v>#REF!</v>
      </c>
      <c r="Q95" s="218" t="e">
        <f>IF(_xlfn.XLOOKUP(Dico2[[#This Row],[Nom du champ]],[1]!DeltaCPN[Donnée],[1]!DeltaCPN[Donnée],"",0,1)="","","X")</f>
        <v>#REF!</v>
      </c>
      <c r="R95" s="218" t="e">
        <f>IF(_xlfn.XLOOKUP(Dico2[[#This Row],[Nom du champ]],[1]!HistoCPN[Donnée],[1]!HistoCPN[Donnée],"",0,1)="","","X")</f>
        <v>#REF!</v>
      </c>
      <c r="S95" s="218" t="e">
        <f>IF(_xlfn.XLOOKUP(Dico2[[#This Row],[Nom du champ]],[1]!CmdinfoPM[Donnée],[1]!CmdinfoPM[Donnée],"",0,1)="","","X")</f>
        <v>#REF!</v>
      </c>
      <c r="T95" s="218" t="e">
        <f>IF(_xlfn.XLOOKUP(Dico2[[#This Row],[Nom du champ]],[1]!ARCmdInfoPM[Donnée],[1]!ARCmdInfoPM[Donnée],"",0,1)="","","X")</f>
        <v>#REF!</v>
      </c>
      <c r="U95" s="218" t="e">
        <f>IF(_xlfn.XLOOKUP(Dico2[[#This Row],[Nom du champ]],[1]!ARMad[Donnée],[1]!ARMad[Donnée],"",0,1)="","","X")</f>
        <v>#REF!</v>
      </c>
      <c r="V95" s="218" t="e">
        <f>IF(_xlfn.XLOOKUP(Dico2[[#This Row],[Nom du champ]],[1]!NotifPrev[Donnée],[1]!NotifPrev[Donnée],"",0,1)="","","X")</f>
        <v>#REF!</v>
      </c>
      <c r="W95" s="218" t="e">
        <f>IF(_xlfn.XLOOKUP(Dico2[[#This Row],[Nom du champ]],[1]!CRInfoSyndic[Donnée],[1]!CRInfoSyndic[Donnée],"",0,1)="","","X")</f>
        <v>#REF!</v>
      </c>
      <c r="X95" s="218" t="e">
        <f>IF(_xlfn.XLOOKUP(Dico2[[#This Row],[Nom du champ]],[1]!Addu[Donnée],[1]!Addu[Donnée],"",0,1)="","","X")</f>
        <v>#REF!</v>
      </c>
      <c r="Y95" s="218" t="e">
        <f>IF(_xlfn.XLOOKUP(Dico2[[#This Row],[Nom du champ]],[1]!CRAddu[Donnée],[1]!CRAddu[Donnée],"",0,1)="","","X")</f>
        <v>#REF!</v>
      </c>
      <c r="Z95" s="218" t="e">
        <f>IF(_xlfn.XLOOKUP(Dico2[[#This Row],[Nom du champ]],[1]!CmdAnn[Donnée],[1]!CmdAnn[Donnée],"",0,1)="","","X")</f>
        <v>#REF!</v>
      </c>
      <c r="AA95" s="218" t="e">
        <f>IF(_xlfn.XLOOKUP(Dico2[[#This Row],[Nom du champ]],[1]!CRAnnu[Donnée],[1]!CRAnnu[Donnée],"",0,1)="","","X")</f>
        <v>#REF!</v>
      </c>
    </row>
    <row r="96" spans="1:27">
      <c r="A96" s="219" t="s">
        <v>24</v>
      </c>
      <c r="B96" s="221" t="s">
        <v>49</v>
      </c>
      <c r="D96" s="218" t="e">
        <f>IF(_xlfn.XLOOKUP(Dico2[[#This Row],[Nom du champ]],[1]!IPE[Donnée],[1]!IPE[Donnée],"",0,1)="","","X")</f>
        <v>#REF!</v>
      </c>
      <c r="E96" s="218" t="e">
        <f>IF(_xlfn.XLOOKUP(Dico2[[#This Row],[Nom du champ]],[1]!CmdPB[Donnée],[1]!CmdPB[Donnée],"",0,1)="","","X")</f>
        <v>#REF!</v>
      </c>
      <c r="F96" s="218" t="e">
        <f>IF(_xlfn.XLOOKUP(Dico2[[#This Row],[Nom du champ]],[1]!ARcmdPB[Donnée],[1]!ARcmdPB[Donnée],"",0,1)="","","X")</f>
        <v>#REF!</v>
      </c>
      <c r="G96" s="218" t="e">
        <f>IF(_xlfn.XLOOKUP(Dico2[[#This Row],[Nom du champ]],[1]!CRcmdPB[Donnée],[1]!CRcmdPB[Donnée],"",0,1)="","","X")</f>
        <v>#REF!</v>
      </c>
      <c r="H96" s="218" t="e">
        <f>IF(_xlfn.XLOOKUP(Dico2[[#This Row],[Nom du champ]],[1]!AnnulationPB[Donnée],[1]!AnnulationPB[Donnée],"",0,1)="","","X")</f>
        <v>#REF!</v>
      </c>
      <c r="I96" s="218" t="e">
        <f>IF(_xlfn.XLOOKUP(Dico2[[#This Row],[Nom du champ]],[1]!ARannulationPB[Donnée],[1]!ARannulationPB[Donnée],"",0,1)="","","X")</f>
        <v>#REF!</v>
      </c>
      <c r="J96" s="218" t="e">
        <f>IF(_xlfn.XLOOKUP(Dico2[[#This Row],[Nom du champ]],[1]!CmdExtU[Donnée],[1]!CmdExtU[Donnée],"",0,1)="","","X")</f>
        <v>#REF!</v>
      </c>
      <c r="K96" s="218" t="e">
        <f>IF(_xlfn.XLOOKUP(Dico2[[#This Row],[Nom du champ]],[1]!ARCmdExtU[Donnée],[1]!ARCmdExtU[Donnée],"",0,1)="","","X")</f>
        <v>#REF!</v>
      </c>
      <c r="L96" s="218" t="e">
        <f>IF(_xlfn.XLOOKUP(Dico2[[#This Row],[Nom du champ]],[1]!CRCmdExtU[Donnée],[1]!CRCmdExtU[Donnée],"",0,1)="","","X")</f>
        <v>#REF!</v>
      </c>
      <c r="M96" s="218" t="e">
        <f>IF(_xlfn.XLOOKUP(Dico2[[#This Row],[Nom du champ]],[1]!CRMad[Donnée],[1]!CRMad[Donnée],"",0,1)="","","X")</f>
        <v>#REF!</v>
      </c>
      <c r="N96" s="218" t="e">
        <f>IF(_xlfn.XLOOKUP(Dico2[[#This Row],[Nom du champ]],[1]!DeltaIPE[Donnée],[1]!DeltaIPE[Donnée],"",0,1)="","","X")</f>
        <v>#REF!</v>
      </c>
      <c r="O96" s="218" t="e">
        <f>IF(_xlfn.XLOOKUP(Dico2[[#This Row],[Nom du champ]],[1]!HistoIPE[Donnée],[1]!HistoIPE[Donnée],"",0,1)="","","X")</f>
        <v>#REF!</v>
      </c>
      <c r="P96" s="218" t="e">
        <f>IF(_xlfn.XLOOKUP(Dico2[[#This Row],[Nom du champ]],[1]!CPN[Donnée],[1]!CPN[Donnée],"",0,1)="","","X")</f>
        <v>#REF!</v>
      </c>
      <c r="Q96" s="218" t="e">
        <f>IF(_xlfn.XLOOKUP(Dico2[[#This Row],[Nom du champ]],[1]!DeltaCPN[Donnée],[1]!DeltaCPN[Donnée],"",0,1)="","","X")</f>
        <v>#REF!</v>
      </c>
      <c r="R96" s="218" t="e">
        <f>IF(_xlfn.XLOOKUP(Dico2[[#This Row],[Nom du champ]],[1]!HistoCPN[Donnée],[1]!HistoCPN[Donnée],"",0,1)="","","X")</f>
        <v>#REF!</v>
      </c>
      <c r="S96" s="218" t="e">
        <f>IF(_xlfn.XLOOKUP(Dico2[[#This Row],[Nom du champ]],[1]!CmdinfoPM[Donnée],[1]!CmdinfoPM[Donnée],"",0,1)="","","X")</f>
        <v>#REF!</v>
      </c>
      <c r="T96" s="218" t="e">
        <f>IF(_xlfn.XLOOKUP(Dico2[[#This Row],[Nom du champ]],[1]!ARCmdInfoPM[Donnée],[1]!ARCmdInfoPM[Donnée],"",0,1)="","","X")</f>
        <v>#REF!</v>
      </c>
      <c r="U96" s="218" t="e">
        <f>IF(_xlfn.XLOOKUP(Dico2[[#This Row],[Nom du champ]],[1]!ARMad[Donnée],[1]!ARMad[Donnée],"",0,1)="","","X")</f>
        <v>#REF!</v>
      </c>
      <c r="V96" s="218" t="e">
        <f>IF(_xlfn.XLOOKUP(Dico2[[#This Row],[Nom du champ]],[1]!NotifPrev[Donnée],[1]!NotifPrev[Donnée],"",0,1)="","","X")</f>
        <v>#REF!</v>
      </c>
      <c r="W96" s="218" t="e">
        <f>IF(_xlfn.XLOOKUP(Dico2[[#This Row],[Nom du champ]],[1]!CRInfoSyndic[Donnée],[1]!CRInfoSyndic[Donnée],"",0,1)="","","X")</f>
        <v>#REF!</v>
      </c>
      <c r="X96" s="218" t="e">
        <f>IF(_xlfn.XLOOKUP(Dico2[[#This Row],[Nom du champ]],[1]!Addu[Donnée],[1]!Addu[Donnée],"",0,1)="","","X")</f>
        <v>#REF!</v>
      </c>
      <c r="Y96" s="218" t="e">
        <f>IF(_xlfn.XLOOKUP(Dico2[[#This Row],[Nom du champ]],[1]!CRAddu[Donnée],[1]!CRAddu[Donnée],"",0,1)="","","X")</f>
        <v>#REF!</v>
      </c>
      <c r="Z96" s="218" t="e">
        <f>IF(_xlfn.XLOOKUP(Dico2[[#This Row],[Nom du champ]],[1]!CmdAnn[Donnée],[1]!CmdAnn[Donnée],"",0,1)="","","X")</f>
        <v>#REF!</v>
      </c>
      <c r="AA96" s="218" t="e">
        <f>IF(_xlfn.XLOOKUP(Dico2[[#This Row],[Nom du champ]],[1]!CRAnnu[Donnée],[1]!CRAnnu[Donnée],"",0,1)="","","X")</f>
        <v>#REF!</v>
      </c>
    </row>
    <row r="97" spans="1:27">
      <c r="A97" s="212" t="s">
        <v>320</v>
      </c>
      <c r="B97" s="212" t="s">
        <v>318</v>
      </c>
      <c r="D97" s="218" t="e">
        <f>IF(_xlfn.XLOOKUP(Dico2[[#This Row],[Nom du champ]],[1]!IPE[Donnée],[1]!IPE[Donnée],"",0,1)="","","X")</f>
        <v>#REF!</v>
      </c>
      <c r="E97" s="218" t="e">
        <f>IF(_xlfn.XLOOKUP(Dico2[[#This Row],[Nom du champ]],[1]!CmdPB[Donnée],[1]!CmdPB[Donnée],"",0,1)="","","X")</f>
        <v>#REF!</v>
      </c>
      <c r="F97" s="218" t="e">
        <f>IF(_xlfn.XLOOKUP(Dico2[[#This Row],[Nom du champ]],[1]!ARcmdPB[Donnée],[1]!ARcmdPB[Donnée],"",0,1)="","","X")</f>
        <v>#REF!</v>
      </c>
      <c r="G97" s="218" t="e">
        <f>IF(_xlfn.XLOOKUP(Dico2[[#This Row],[Nom du champ]],[1]!CRcmdPB[Donnée],[1]!CRcmdPB[Donnée],"",0,1)="","","X")</f>
        <v>#REF!</v>
      </c>
      <c r="H97" s="218" t="e">
        <f>IF(_xlfn.XLOOKUP(Dico2[[#This Row],[Nom du champ]],[1]!AnnulationPB[Donnée],[1]!AnnulationPB[Donnée],"",0,1)="","","X")</f>
        <v>#REF!</v>
      </c>
      <c r="I97" s="218" t="e">
        <f>IF(_xlfn.XLOOKUP(Dico2[[#This Row],[Nom du champ]],[1]!ARannulationPB[Donnée],[1]!ARannulationPB[Donnée],"",0,1)="","","X")</f>
        <v>#REF!</v>
      </c>
      <c r="J97" s="218" t="e">
        <f>IF(_xlfn.XLOOKUP(Dico2[[#This Row],[Nom du champ]],[1]!CmdExtU[Donnée],[1]!CmdExtU[Donnée],"",0,1)="","","X")</f>
        <v>#REF!</v>
      </c>
      <c r="K97" s="218" t="e">
        <f>IF(_xlfn.XLOOKUP(Dico2[[#This Row],[Nom du champ]],[1]!ARCmdExtU[Donnée],[1]!ARCmdExtU[Donnée],"",0,1)="","","X")</f>
        <v>#REF!</v>
      </c>
      <c r="L97" s="218" t="e">
        <f>IF(_xlfn.XLOOKUP(Dico2[[#This Row],[Nom du champ]],[1]!CRCmdExtU[Donnée],[1]!CRCmdExtU[Donnée],"",0,1)="","","X")</f>
        <v>#REF!</v>
      </c>
      <c r="M97" s="218" t="e">
        <f>IF(_xlfn.XLOOKUP(Dico2[[#This Row],[Nom du champ]],[1]!CRMad[Donnée],[1]!CRMad[Donnée],"",0,1)="","","X")</f>
        <v>#REF!</v>
      </c>
      <c r="N97" s="218" t="e">
        <f>IF(_xlfn.XLOOKUP(Dico2[[#This Row],[Nom du champ]],[1]!DeltaIPE[Donnée],[1]!DeltaIPE[Donnée],"",0,1)="","","X")</f>
        <v>#REF!</v>
      </c>
      <c r="O97" s="218" t="e">
        <f>IF(_xlfn.XLOOKUP(Dico2[[#This Row],[Nom du champ]],[1]!HistoIPE[Donnée],[1]!HistoIPE[Donnée],"",0,1)="","","X")</f>
        <v>#REF!</v>
      </c>
      <c r="P97" s="218" t="e">
        <f>IF(_xlfn.XLOOKUP(Dico2[[#This Row],[Nom du champ]],[1]!CPN[Donnée],[1]!CPN[Donnée],"",0,1)="","","X")</f>
        <v>#REF!</v>
      </c>
      <c r="Q97" s="218" t="e">
        <f>IF(_xlfn.XLOOKUP(Dico2[[#This Row],[Nom du champ]],[1]!DeltaCPN[Donnée],[1]!DeltaCPN[Donnée],"",0,1)="","","X")</f>
        <v>#REF!</v>
      </c>
      <c r="R97" s="218" t="e">
        <f>IF(_xlfn.XLOOKUP(Dico2[[#This Row],[Nom du champ]],[1]!HistoCPN[Donnée],[1]!HistoCPN[Donnée],"",0,1)="","","X")</f>
        <v>#REF!</v>
      </c>
      <c r="S97" s="218" t="e">
        <f>IF(_xlfn.XLOOKUP(Dico2[[#This Row],[Nom du champ]],[1]!CmdinfoPM[Donnée],[1]!CmdinfoPM[Donnée],"",0,1)="","","X")</f>
        <v>#REF!</v>
      </c>
      <c r="T97" s="218" t="e">
        <f>IF(_xlfn.XLOOKUP(Dico2[[#This Row],[Nom du champ]],[1]!ARCmdInfoPM[Donnée],[1]!ARCmdInfoPM[Donnée],"",0,1)="","","X")</f>
        <v>#REF!</v>
      </c>
      <c r="U97" s="218" t="e">
        <f>IF(_xlfn.XLOOKUP(Dico2[[#This Row],[Nom du champ]],[1]!ARMad[Donnée],[1]!ARMad[Donnée],"",0,1)="","","X")</f>
        <v>#REF!</v>
      </c>
      <c r="V97" s="218" t="e">
        <f>IF(_xlfn.XLOOKUP(Dico2[[#This Row],[Nom du champ]],[1]!NotifPrev[Donnée],[1]!NotifPrev[Donnée],"",0,1)="","","X")</f>
        <v>#REF!</v>
      </c>
      <c r="W97" s="218" t="e">
        <f>IF(_xlfn.XLOOKUP(Dico2[[#This Row],[Nom du champ]],[1]!CRInfoSyndic[Donnée],[1]!CRInfoSyndic[Donnée],"",0,1)="","","X")</f>
        <v>#REF!</v>
      </c>
      <c r="X97" s="218" t="e">
        <f>IF(_xlfn.XLOOKUP(Dico2[[#This Row],[Nom du champ]],[1]!Addu[Donnée],[1]!Addu[Donnée],"",0,1)="","","X")</f>
        <v>#REF!</v>
      </c>
      <c r="Y97" s="218" t="e">
        <f>IF(_xlfn.XLOOKUP(Dico2[[#This Row],[Nom du champ]],[1]!CRAddu[Donnée],[1]!CRAddu[Donnée],"",0,1)="","","X")</f>
        <v>#REF!</v>
      </c>
      <c r="Z97" s="218" t="e">
        <f>IF(_xlfn.XLOOKUP(Dico2[[#This Row],[Nom du champ]],[1]!CmdAnn[Donnée],[1]!CmdAnn[Donnée],"",0,1)="","","X")</f>
        <v>#REF!</v>
      </c>
      <c r="AA97" s="218" t="e">
        <f>IF(_xlfn.XLOOKUP(Dico2[[#This Row],[Nom du champ]],[1]!CRAnnu[Donnée],[1]!CRAnnu[Donnée],"",0,1)="","","X")</f>
        <v>#REF!</v>
      </c>
    </row>
    <row r="98" spans="1:27">
      <c r="A98" s="219" t="s">
        <v>653</v>
      </c>
      <c r="B98" s="211" t="s">
        <v>221</v>
      </c>
      <c r="D98" s="218" t="e">
        <f>IF(_xlfn.XLOOKUP(Dico2[[#This Row],[Nom du champ]],[1]!IPE[Donnée],[1]!IPE[Donnée],"",0,1)="","","X")</f>
        <v>#REF!</v>
      </c>
      <c r="E98" s="218" t="e">
        <f>IF(_xlfn.XLOOKUP(Dico2[[#This Row],[Nom du champ]],[1]!CmdPB[Donnée],[1]!CmdPB[Donnée],"",0,1)="","","X")</f>
        <v>#REF!</v>
      </c>
      <c r="F98" s="218" t="e">
        <f>IF(_xlfn.XLOOKUP(Dico2[[#This Row],[Nom du champ]],[1]!ARcmdPB[Donnée],[1]!ARcmdPB[Donnée],"",0,1)="","","X")</f>
        <v>#REF!</v>
      </c>
      <c r="G98" s="218" t="e">
        <f>IF(_xlfn.XLOOKUP(Dico2[[#This Row],[Nom du champ]],[1]!CRcmdPB[Donnée],[1]!CRcmdPB[Donnée],"",0,1)="","","X")</f>
        <v>#REF!</v>
      </c>
      <c r="H98" s="218" t="e">
        <f>IF(_xlfn.XLOOKUP(Dico2[[#This Row],[Nom du champ]],[1]!AnnulationPB[Donnée],[1]!AnnulationPB[Donnée],"",0,1)="","","X")</f>
        <v>#REF!</v>
      </c>
      <c r="I98" s="218" t="e">
        <f>IF(_xlfn.XLOOKUP(Dico2[[#This Row],[Nom du champ]],[1]!ARannulationPB[Donnée],[1]!ARannulationPB[Donnée],"",0,1)="","","X")</f>
        <v>#REF!</v>
      </c>
      <c r="J98" s="218" t="e">
        <f>IF(_xlfn.XLOOKUP(Dico2[[#This Row],[Nom du champ]],[1]!CmdExtU[Donnée],[1]!CmdExtU[Donnée],"",0,1)="","","X")</f>
        <v>#REF!</v>
      </c>
      <c r="K98" s="218" t="e">
        <f>IF(_xlfn.XLOOKUP(Dico2[[#This Row],[Nom du champ]],[1]!ARCmdExtU[Donnée],[1]!ARCmdExtU[Donnée],"",0,1)="","","X")</f>
        <v>#REF!</v>
      </c>
      <c r="L98" s="218" t="e">
        <f>IF(_xlfn.XLOOKUP(Dico2[[#This Row],[Nom du champ]],[1]!CRCmdExtU[Donnée],[1]!CRCmdExtU[Donnée],"",0,1)="","","X")</f>
        <v>#REF!</v>
      </c>
      <c r="M98" s="218" t="e">
        <f>IF(_xlfn.XLOOKUP(Dico2[[#This Row],[Nom du champ]],[1]!CRMad[Donnée],[1]!CRMad[Donnée],"",0,1)="","","X")</f>
        <v>#REF!</v>
      </c>
      <c r="N98" s="218" t="e">
        <f>IF(_xlfn.XLOOKUP(Dico2[[#This Row],[Nom du champ]],[1]!DeltaIPE[Donnée],[1]!DeltaIPE[Donnée],"",0,1)="","","X")</f>
        <v>#REF!</v>
      </c>
      <c r="O98" s="218" t="e">
        <f>IF(_xlfn.XLOOKUP(Dico2[[#This Row],[Nom du champ]],[1]!HistoIPE[Donnée],[1]!HistoIPE[Donnée],"",0,1)="","","X")</f>
        <v>#REF!</v>
      </c>
      <c r="P98" s="218" t="e">
        <f>IF(_xlfn.XLOOKUP(Dico2[[#This Row],[Nom du champ]],[1]!CPN[Donnée],[1]!CPN[Donnée],"",0,1)="","","X")</f>
        <v>#REF!</v>
      </c>
      <c r="Q98" s="218" t="e">
        <f>IF(_xlfn.XLOOKUP(Dico2[[#This Row],[Nom du champ]],[1]!DeltaCPN[Donnée],[1]!DeltaCPN[Donnée],"",0,1)="","","X")</f>
        <v>#REF!</v>
      </c>
      <c r="R98" s="218" t="e">
        <f>IF(_xlfn.XLOOKUP(Dico2[[#This Row],[Nom du champ]],[1]!HistoCPN[Donnée],[1]!HistoCPN[Donnée],"",0,1)="","","X")</f>
        <v>#REF!</v>
      </c>
      <c r="S98" s="218" t="e">
        <f>IF(_xlfn.XLOOKUP(Dico2[[#This Row],[Nom du champ]],[1]!CmdinfoPM[Donnée],[1]!CmdinfoPM[Donnée],"",0,1)="","","X")</f>
        <v>#REF!</v>
      </c>
      <c r="T98" s="218" t="e">
        <f>IF(_xlfn.XLOOKUP(Dico2[[#This Row],[Nom du champ]],[1]!ARCmdInfoPM[Donnée],[1]!ARCmdInfoPM[Donnée],"",0,1)="","","X")</f>
        <v>#REF!</v>
      </c>
      <c r="U98" s="218" t="e">
        <f>IF(_xlfn.XLOOKUP(Dico2[[#This Row],[Nom du champ]],[1]!ARMad[Donnée],[1]!ARMad[Donnée],"",0,1)="","","X")</f>
        <v>#REF!</v>
      </c>
      <c r="V98" s="218" t="e">
        <f>IF(_xlfn.XLOOKUP(Dico2[[#This Row],[Nom du champ]],[1]!NotifPrev[Donnée],[1]!NotifPrev[Donnée],"",0,1)="","","X")</f>
        <v>#REF!</v>
      </c>
      <c r="W98" s="218" t="e">
        <f>IF(_xlfn.XLOOKUP(Dico2[[#This Row],[Nom du champ]],[1]!CRInfoSyndic[Donnée],[1]!CRInfoSyndic[Donnée],"",0,1)="","","X")</f>
        <v>#REF!</v>
      </c>
      <c r="X98" s="218" t="e">
        <f>IF(_xlfn.XLOOKUP(Dico2[[#This Row],[Nom du champ]],[1]!Addu[Donnée],[1]!Addu[Donnée],"",0,1)="","","X")</f>
        <v>#REF!</v>
      </c>
      <c r="Y98" s="218" t="e">
        <f>IF(_xlfn.XLOOKUP(Dico2[[#This Row],[Nom du champ]],[1]!CRAddu[Donnée],[1]!CRAddu[Donnée],"",0,1)="","","X")</f>
        <v>#REF!</v>
      </c>
      <c r="Z98" s="218" t="e">
        <f>IF(_xlfn.XLOOKUP(Dico2[[#This Row],[Nom du champ]],[1]!CmdAnn[Donnée],[1]!CmdAnn[Donnée],"",0,1)="","","X")</f>
        <v>#REF!</v>
      </c>
      <c r="AA98" s="218" t="e">
        <f>IF(_xlfn.XLOOKUP(Dico2[[#This Row],[Nom du champ]],[1]!CRAnnu[Donnée],[1]!CRAnnu[Donnée],"",0,1)="","","X")</f>
        <v>#REF!</v>
      </c>
    </row>
    <row r="99" spans="1:27">
      <c r="A99" s="219" t="s">
        <v>228</v>
      </c>
      <c r="B99" s="221" t="s">
        <v>221</v>
      </c>
      <c r="D99" s="218" t="e">
        <f>IF(_xlfn.XLOOKUP(Dico2[[#This Row],[Nom du champ]],[1]!IPE[Donnée],[1]!IPE[Donnée],"",0,1)="","","X")</f>
        <v>#REF!</v>
      </c>
      <c r="E99" s="218" t="e">
        <f>IF(_xlfn.XLOOKUP(Dico2[[#This Row],[Nom du champ]],[1]!CmdPB[Donnée],[1]!CmdPB[Donnée],"",0,1)="","","X")</f>
        <v>#REF!</v>
      </c>
      <c r="F99" s="218" t="e">
        <f>IF(_xlfn.XLOOKUP(Dico2[[#This Row],[Nom du champ]],[1]!ARcmdPB[Donnée],[1]!ARcmdPB[Donnée],"",0,1)="","","X")</f>
        <v>#REF!</v>
      </c>
      <c r="G99" s="218" t="e">
        <f>IF(_xlfn.XLOOKUP(Dico2[[#This Row],[Nom du champ]],[1]!CRcmdPB[Donnée],[1]!CRcmdPB[Donnée],"",0,1)="","","X")</f>
        <v>#REF!</v>
      </c>
      <c r="H99" s="218" t="e">
        <f>IF(_xlfn.XLOOKUP(Dico2[[#This Row],[Nom du champ]],[1]!AnnulationPB[Donnée],[1]!AnnulationPB[Donnée],"",0,1)="","","X")</f>
        <v>#REF!</v>
      </c>
      <c r="I99" s="218" t="e">
        <f>IF(_xlfn.XLOOKUP(Dico2[[#This Row],[Nom du champ]],[1]!ARannulationPB[Donnée],[1]!ARannulationPB[Donnée],"",0,1)="","","X")</f>
        <v>#REF!</v>
      </c>
      <c r="J99" s="218" t="e">
        <f>IF(_xlfn.XLOOKUP(Dico2[[#This Row],[Nom du champ]],[1]!CmdExtU[Donnée],[1]!CmdExtU[Donnée],"",0,1)="","","X")</f>
        <v>#REF!</v>
      </c>
      <c r="K99" s="218" t="e">
        <f>IF(_xlfn.XLOOKUP(Dico2[[#This Row],[Nom du champ]],[1]!ARCmdExtU[Donnée],[1]!ARCmdExtU[Donnée],"",0,1)="","","X")</f>
        <v>#REF!</v>
      </c>
      <c r="L99" s="218" t="e">
        <f>IF(_xlfn.XLOOKUP(Dico2[[#This Row],[Nom du champ]],[1]!CRCmdExtU[Donnée],[1]!CRCmdExtU[Donnée],"",0,1)="","","X")</f>
        <v>#REF!</v>
      </c>
      <c r="M99" s="218" t="e">
        <f>IF(_xlfn.XLOOKUP(Dico2[[#This Row],[Nom du champ]],[1]!CRMad[Donnée],[1]!CRMad[Donnée],"",0,1)="","","X")</f>
        <v>#REF!</v>
      </c>
      <c r="N99" s="218" t="e">
        <f>IF(_xlfn.XLOOKUP(Dico2[[#This Row],[Nom du champ]],[1]!DeltaIPE[Donnée],[1]!DeltaIPE[Donnée],"",0,1)="","","X")</f>
        <v>#REF!</v>
      </c>
      <c r="O99" s="218" t="e">
        <f>IF(_xlfn.XLOOKUP(Dico2[[#This Row],[Nom du champ]],[1]!HistoIPE[Donnée],[1]!HistoIPE[Donnée],"",0,1)="","","X")</f>
        <v>#REF!</v>
      </c>
      <c r="P99" s="218" t="e">
        <f>IF(_xlfn.XLOOKUP(Dico2[[#This Row],[Nom du champ]],[1]!CPN[Donnée],[1]!CPN[Donnée],"",0,1)="","","X")</f>
        <v>#REF!</v>
      </c>
      <c r="Q99" s="218" t="e">
        <f>IF(_xlfn.XLOOKUP(Dico2[[#This Row],[Nom du champ]],[1]!DeltaCPN[Donnée],[1]!DeltaCPN[Donnée],"",0,1)="","","X")</f>
        <v>#REF!</v>
      </c>
      <c r="R99" s="218" t="e">
        <f>IF(_xlfn.XLOOKUP(Dico2[[#This Row],[Nom du champ]],[1]!HistoCPN[Donnée],[1]!HistoCPN[Donnée],"",0,1)="","","X")</f>
        <v>#REF!</v>
      </c>
      <c r="S99" s="218" t="e">
        <f>IF(_xlfn.XLOOKUP(Dico2[[#This Row],[Nom du champ]],[1]!CmdinfoPM[Donnée],[1]!CmdinfoPM[Donnée],"",0,1)="","","X")</f>
        <v>#REF!</v>
      </c>
      <c r="T99" s="218" t="e">
        <f>IF(_xlfn.XLOOKUP(Dico2[[#This Row],[Nom du champ]],[1]!ARCmdInfoPM[Donnée],[1]!ARCmdInfoPM[Donnée],"",0,1)="","","X")</f>
        <v>#REF!</v>
      </c>
      <c r="U99" s="218" t="e">
        <f>IF(_xlfn.XLOOKUP(Dico2[[#This Row],[Nom du champ]],[1]!ARMad[Donnée],[1]!ARMad[Donnée],"",0,1)="","","X")</f>
        <v>#REF!</v>
      </c>
      <c r="V99" s="218" t="e">
        <f>IF(_xlfn.XLOOKUP(Dico2[[#This Row],[Nom du champ]],[1]!NotifPrev[Donnée],[1]!NotifPrev[Donnée],"",0,1)="","","X")</f>
        <v>#REF!</v>
      </c>
      <c r="W99" s="218" t="e">
        <f>IF(_xlfn.XLOOKUP(Dico2[[#This Row],[Nom du champ]],[1]!CRInfoSyndic[Donnée],[1]!CRInfoSyndic[Donnée],"",0,1)="","","X")</f>
        <v>#REF!</v>
      </c>
      <c r="X99" s="218" t="e">
        <f>IF(_xlfn.XLOOKUP(Dico2[[#This Row],[Nom du champ]],[1]!Addu[Donnée],[1]!Addu[Donnée],"",0,1)="","","X")</f>
        <v>#REF!</v>
      </c>
      <c r="Y99" s="218" t="e">
        <f>IF(_xlfn.XLOOKUP(Dico2[[#This Row],[Nom du champ]],[1]!CRAddu[Donnée],[1]!CRAddu[Donnée],"",0,1)="","","X")</f>
        <v>#REF!</v>
      </c>
      <c r="Z99" s="218" t="e">
        <f>IF(_xlfn.XLOOKUP(Dico2[[#This Row],[Nom du champ]],[1]!CmdAnn[Donnée],[1]!CmdAnn[Donnée],"",0,1)="","","X")</f>
        <v>#REF!</v>
      </c>
      <c r="AA99" s="218" t="e">
        <f>IF(_xlfn.XLOOKUP(Dico2[[#This Row],[Nom du champ]],[1]!CRAnnu[Donnée],[1]!CRAnnu[Donnée],"",0,1)="","","X")</f>
        <v>#REF!</v>
      </c>
    </row>
    <row r="100" spans="1:27">
      <c r="A100" s="221" t="s">
        <v>151</v>
      </c>
      <c r="B100" s="221" t="s">
        <v>49</v>
      </c>
      <c r="D100" s="218" t="e">
        <f>IF(_xlfn.XLOOKUP(Dico2[[#This Row],[Nom du champ]],[1]!IPE[Donnée],[1]!IPE[Donnée],"",0,1)="","","X")</f>
        <v>#REF!</v>
      </c>
      <c r="E100" s="218" t="e">
        <f>IF(_xlfn.XLOOKUP(Dico2[[#This Row],[Nom du champ]],[1]!CmdPB[Donnée],[1]!CmdPB[Donnée],"",0,1)="","","X")</f>
        <v>#REF!</v>
      </c>
      <c r="F100" s="218" t="e">
        <f>IF(_xlfn.XLOOKUP(Dico2[[#This Row],[Nom du champ]],[1]!ARcmdPB[Donnée],[1]!ARcmdPB[Donnée],"",0,1)="","","X")</f>
        <v>#REF!</v>
      </c>
      <c r="G100" s="218" t="e">
        <f>IF(_xlfn.XLOOKUP(Dico2[[#This Row],[Nom du champ]],[1]!CRcmdPB[Donnée],[1]!CRcmdPB[Donnée],"",0,1)="","","X")</f>
        <v>#REF!</v>
      </c>
      <c r="H100" s="218" t="e">
        <f>IF(_xlfn.XLOOKUP(Dico2[[#This Row],[Nom du champ]],[1]!AnnulationPB[Donnée],[1]!AnnulationPB[Donnée],"",0,1)="","","X")</f>
        <v>#REF!</v>
      </c>
      <c r="I100" s="218" t="e">
        <f>IF(_xlfn.XLOOKUP(Dico2[[#This Row],[Nom du champ]],[1]!ARannulationPB[Donnée],[1]!ARannulationPB[Donnée],"",0,1)="","","X")</f>
        <v>#REF!</v>
      </c>
      <c r="J100" s="218" t="e">
        <f>IF(_xlfn.XLOOKUP(Dico2[[#This Row],[Nom du champ]],[1]!CmdExtU[Donnée],[1]!CmdExtU[Donnée],"",0,1)="","","X")</f>
        <v>#REF!</v>
      </c>
      <c r="K100" s="218" t="e">
        <f>IF(_xlfn.XLOOKUP(Dico2[[#This Row],[Nom du champ]],[1]!ARCmdExtU[Donnée],[1]!ARCmdExtU[Donnée],"",0,1)="","","X")</f>
        <v>#REF!</v>
      </c>
      <c r="L100" s="218" t="e">
        <f>IF(_xlfn.XLOOKUP(Dico2[[#This Row],[Nom du champ]],[1]!CRCmdExtU[Donnée],[1]!CRCmdExtU[Donnée],"",0,1)="","","X")</f>
        <v>#REF!</v>
      </c>
      <c r="M100" s="218" t="e">
        <f>IF(_xlfn.XLOOKUP(Dico2[[#This Row],[Nom du champ]],[1]!CRMad[Donnée],[1]!CRMad[Donnée],"",0,1)="","","X")</f>
        <v>#REF!</v>
      </c>
      <c r="N100" s="218" t="e">
        <f>IF(_xlfn.XLOOKUP(Dico2[[#This Row],[Nom du champ]],[1]!DeltaIPE[Donnée],[1]!DeltaIPE[Donnée],"",0,1)="","","X")</f>
        <v>#REF!</v>
      </c>
      <c r="O100" s="218" t="e">
        <f>IF(_xlfn.XLOOKUP(Dico2[[#This Row],[Nom du champ]],[1]!HistoIPE[Donnée],[1]!HistoIPE[Donnée],"",0,1)="","","X")</f>
        <v>#REF!</v>
      </c>
      <c r="P100" s="218" t="e">
        <f>IF(_xlfn.XLOOKUP(Dico2[[#This Row],[Nom du champ]],[1]!CPN[Donnée],[1]!CPN[Donnée],"",0,1)="","","X")</f>
        <v>#REF!</v>
      </c>
      <c r="Q100" s="218" t="e">
        <f>IF(_xlfn.XLOOKUP(Dico2[[#This Row],[Nom du champ]],[1]!DeltaCPN[Donnée],[1]!DeltaCPN[Donnée],"",0,1)="","","X")</f>
        <v>#REF!</v>
      </c>
      <c r="R100" s="218" t="e">
        <f>IF(_xlfn.XLOOKUP(Dico2[[#This Row],[Nom du champ]],[1]!HistoCPN[Donnée],[1]!HistoCPN[Donnée],"",0,1)="","","X")</f>
        <v>#REF!</v>
      </c>
      <c r="S100" s="218" t="e">
        <f>IF(_xlfn.XLOOKUP(Dico2[[#This Row],[Nom du champ]],[1]!CmdinfoPM[Donnée],[1]!CmdinfoPM[Donnée],"",0,1)="","","X")</f>
        <v>#REF!</v>
      </c>
      <c r="T100" s="218" t="e">
        <f>IF(_xlfn.XLOOKUP(Dico2[[#This Row],[Nom du champ]],[1]!ARCmdInfoPM[Donnée],[1]!ARCmdInfoPM[Donnée],"",0,1)="","","X")</f>
        <v>#REF!</v>
      </c>
      <c r="U100" s="218" t="e">
        <f>IF(_xlfn.XLOOKUP(Dico2[[#This Row],[Nom du champ]],[1]!ARMad[Donnée],[1]!ARMad[Donnée],"",0,1)="","","X")</f>
        <v>#REF!</v>
      </c>
      <c r="V100" s="218" t="e">
        <f>IF(_xlfn.XLOOKUP(Dico2[[#This Row],[Nom du champ]],[1]!NotifPrev[Donnée],[1]!NotifPrev[Donnée],"",0,1)="","","X")</f>
        <v>#REF!</v>
      </c>
      <c r="W100" s="218" t="e">
        <f>IF(_xlfn.XLOOKUP(Dico2[[#This Row],[Nom du champ]],[1]!CRInfoSyndic[Donnée],[1]!CRInfoSyndic[Donnée],"",0,1)="","","X")</f>
        <v>#REF!</v>
      </c>
      <c r="X100" s="218" t="e">
        <f>IF(_xlfn.XLOOKUP(Dico2[[#This Row],[Nom du champ]],[1]!Addu[Donnée],[1]!Addu[Donnée],"",0,1)="","","X")</f>
        <v>#REF!</v>
      </c>
      <c r="Y100" s="218" t="e">
        <f>IF(_xlfn.XLOOKUP(Dico2[[#This Row],[Nom du champ]],[1]!CRAddu[Donnée],[1]!CRAddu[Donnée],"",0,1)="","","X")</f>
        <v>#REF!</v>
      </c>
      <c r="Z100" s="218" t="e">
        <f>IF(_xlfn.XLOOKUP(Dico2[[#This Row],[Nom du champ]],[1]!CmdAnn[Donnée],[1]!CmdAnn[Donnée],"",0,1)="","","X")</f>
        <v>#REF!</v>
      </c>
      <c r="AA100" s="218" t="e">
        <f>IF(_xlfn.XLOOKUP(Dico2[[#This Row],[Nom du champ]],[1]!CRAnnu[Donnée],[1]!CRAnnu[Donnée],"",0,1)="","","X")</f>
        <v>#REF!</v>
      </c>
    </row>
    <row r="101" spans="1:27">
      <c r="A101" s="233" t="s">
        <v>645</v>
      </c>
      <c r="B101" s="211" t="s">
        <v>221</v>
      </c>
      <c r="D101" s="218" t="e">
        <f>IF(_xlfn.XLOOKUP(Dico2[[#This Row],[Nom du champ]],[1]!IPE[Donnée],[1]!IPE[Donnée],"",0,1)="","","X")</f>
        <v>#REF!</v>
      </c>
      <c r="E101" s="218" t="e">
        <f>IF(_xlfn.XLOOKUP(Dico2[[#This Row],[Nom du champ]],[1]!CmdPB[Donnée],[1]!CmdPB[Donnée],"",0,1)="","","X")</f>
        <v>#REF!</v>
      </c>
      <c r="F101" s="218" t="e">
        <f>IF(_xlfn.XLOOKUP(Dico2[[#This Row],[Nom du champ]],[1]!ARcmdPB[Donnée],[1]!ARcmdPB[Donnée],"",0,1)="","","X")</f>
        <v>#REF!</v>
      </c>
      <c r="G101" s="218" t="e">
        <f>IF(_xlfn.XLOOKUP(Dico2[[#This Row],[Nom du champ]],[1]!CRcmdPB[Donnée],[1]!CRcmdPB[Donnée],"",0,1)="","","X")</f>
        <v>#REF!</v>
      </c>
      <c r="H101" s="218" t="e">
        <f>IF(_xlfn.XLOOKUP(Dico2[[#This Row],[Nom du champ]],[1]!AnnulationPB[Donnée],[1]!AnnulationPB[Donnée],"",0,1)="","","X")</f>
        <v>#REF!</v>
      </c>
      <c r="I101" s="218" t="e">
        <f>IF(_xlfn.XLOOKUP(Dico2[[#This Row],[Nom du champ]],[1]!ARannulationPB[Donnée],[1]!ARannulationPB[Donnée],"",0,1)="","","X")</f>
        <v>#REF!</v>
      </c>
      <c r="J101" s="218" t="e">
        <f>IF(_xlfn.XLOOKUP(Dico2[[#This Row],[Nom du champ]],[1]!CmdExtU[Donnée],[1]!CmdExtU[Donnée],"",0,1)="","","X")</f>
        <v>#REF!</v>
      </c>
      <c r="K101" s="218" t="e">
        <f>IF(_xlfn.XLOOKUP(Dico2[[#This Row],[Nom du champ]],[1]!ARCmdExtU[Donnée],[1]!ARCmdExtU[Donnée],"",0,1)="","","X")</f>
        <v>#REF!</v>
      </c>
      <c r="L101" s="218" t="e">
        <f>IF(_xlfn.XLOOKUP(Dico2[[#This Row],[Nom du champ]],[1]!CRCmdExtU[Donnée],[1]!CRCmdExtU[Donnée],"",0,1)="","","X")</f>
        <v>#REF!</v>
      </c>
      <c r="M101" s="218" t="e">
        <f>IF(_xlfn.XLOOKUP(Dico2[[#This Row],[Nom du champ]],[1]!CRMad[Donnée],[1]!CRMad[Donnée],"",0,1)="","","X")</f>
        <v>#REF!</v>
      </c>
      <c r="N101" s="218" t="e">
        <f>IF(_xlfn.XLOOKUP(Dico2[[#This Row],[Nom du champ]],[1]!DeltaIPE[Donnée],[1]!DeltaIPE[Donnée],"",0,1)="","","X")</f>
        <v>#REF!</v>
      </c>
      <c r="O101" s="218" t="e">
        <f>IF(_xlfn.XLOOKUP(Dico2[[#This Row],[Nom du champ]],[1]!HistoIPE[Donnée],[1]!HistoIPE[Donnée],"",0,1)="","","X")</f>
        <v>#REF!</v>
      </c>
      <c r="P101" s="218" t="e">
        <f>IF(_xlfn.XLOOKUP(Dico2[[#This Row],[Nom du champ]],[1]!CPN[Donnée],[1]!CPN[Donnée],"",0,1)="","","X")</f>
        <v>#REF!</v>
      </c>
      <c r="Q101" s="218" t="e">
        <f>IF(_xlfn.XLOOKUP(Dico2[[#This Row],[Nom du champ]],[1]!DeltaCPN[Donnée],[1]!DeltaCPN[Donnée],"",0,1)="","","X")</f>
        <v>#REF!</v>
      </c>
      <c r="R101" s="218" t="e">
        <f>IF(_xlfn.XLOOKUP(Dico2[[#This Row],[Nom du champ]],[1]!HistoCPN[Donnée],[1]!HistoCPN[Donnée],"",0,1)="","","X")</f>
        <v>#REF!</v>
      </c>
      <c r="S101" s="218" t="e">
        <f>IF(_xlfn.XLOOKUP(Dico2[[#This Row],[Nom du champ]],[1]!CmdinfoPM[Donnée],[1]!CmdinfoPM[Donnée],"",0,1)="","","X")</f>
        <v>#REF!</v>
      </c>
      <c r="T101" s="218" t="e">
        <f>IF(_xlfn.XLOOKUP(Dico2[[#This Row],[Nom du champ]],[1]!ARCmdInfoPM[Donnée],[1]!ARCmdInfoPM[Donnée],"",0,1)="","","X")</f>
        <v>#REF!</v>
      </c>
      <c r="U101" s="218" t="e">
        <f>IF(_xlfn.XLOOKUP(Dico2[[#This Row],[Nom du champ]],[1]!ARMad[Donnée],[1]!ARMad[Donnée],"",0,1)="","","X")</f>
        <v>#REF!</v>
      </c>
      <c r="V101" s="218" t="e">
        <f>IF(_xlfn.XLOOKUP(Dico2[[#This Row],[Nom du champ]],[1]!NotifPrev[Donnée],[1]!NotifPrev[Donnée],"",0,1)="","","X")</f>
        <v>#REF!</v>
      </c>
      <c r="W101" s="218" t="e">
        <f>IF(_xlfn.XLOOKUP(Dico2[[#This Row],[Nom du champ]],[1]!CRInfoSyndic[Donnée],[1]!CRInfoSyndic[Donnée],"",0,1)="","","X")</f>
        <v>#REF!</v>
      </c>
      <c r="X101" s="218" t="e">
        <f>IF(_xlfn.XLOOKUP(Dico2[[#This Row],[Nom du champ]],[1]!Addu[Donnée],[1]!Addu[Donnée],"",0,1)="","","X")</f>
        <v>#REF!</v>
      </c>
      <c r="Y101" s="218" t="e">
        <f>IF(_xlfn.XLOOKUP(Dico2[[#This Row],[Nom du champ]],[1]!CRAddu[Donnée],[1]!CRAddu[Donnée],"",0,1)="","","X")</f>
        <v>#REF!</v>
      </c>
      <c r="Z101" s="218" t="e">
        <f>IF(_xlfn.XLOOKUP(Dico2[[#This Row],[Nom du champ]],[1]!CmdAnn[Donnée],[1]!CmdAnn[Donnée],"",0,1)="","","X")</f>
        <v>#REF!</v>
      </c>
      <c r="AA101" s="218" t="e">
        <f>IF(_xlfn.XLOOKUP(Dico2[[#This Row],[Nom du champ]],[1]!CRAnnu[Donnée],[1]!CRAnnu[Donnée],"",0,1)="","","X")</f>
        <v>#REF!</v>
      </c>
    </row>
    <row r="102" spans="1:27">
      <c r="A102" s="211" t="s">
        <v>270</v>
      </c>
      <c r="B102" s="211" t="s">
        <v>53</v>
      </c>
      <c r="D102" s="218" t="e">
        <f>IF(_xlfn.XLOOKUP(Dico2[[#This Row],[Nom du champ]],[1]!IPE[Donnée],[1]!IPE[Donnée],"",0,1)="","","X")</f>
        <v>#REF!</v>
      </c>
      <c r="E102" s="218" t="e">
        <f>IF(_xlfn.XLOOKUP(Dico2[[#This Row],[Nom du champ]],[1]!CmdPB[Donnée],[1]!CmdPB[Donnée],"",0,1)="","","X")</f>
        <v>#REF!</v>
      </c>
      <c r="F102" s="218" t="e">
        <f>IF(_xlfn.XLOOKUP(Dico2[[#This Row],[Nom du champ]],[1]!ARcmdPB[Donnée],[1]!ARcmdPB[Donnée],"",0,1)="","","X")</f>
        <v>#REF!</v>
      </c>
      <c r="G102" s="218" t="e">
        <f>IF(_xlfn.XLOOKUP(Dico2[[#This Row],[Nom du champ]],[1]!CRcmdPB[Donnée],[1]!CRcmdPB[Donnée],"",0,1)="","","X")</f>
        <v>#REF!</v>
      </c>
      <c r="H102" s="218" t="e">
        <f>IF(_xlfn.XLOOKUP(Dico2[[#This Row],[Nom du champ]],[1]!AnnulationPB[Donnée],[1]!AnnulationPB[Donnée],"",0,1)="","","X")</f>
        <v>#REF!</v>
      </c>
      <c r="I102" s="218" t="e">
        <f>IF(_xlfn.XLOOKUP(Dico2[[#This Row],[Nom du champ]],[1]!ARannulationPB[Donnée],[1]!ARannulationPB[Donnée],"",0,1)="","","X")</f>
        <v>#REF!</v>
      </c>
      <c r="J102" s="218" t="e">
        <f>IF(_xlfn.XLOOKUP(Dico2[[#This Row],[Nom du champ]],[1]!CmdExtU[Donnée],[1]!CmdExtU[Donnée],"",0,1)="","","X")</f>
        <v>#REF!</v>
      </c>
      <c r="K102" s="218" t="e">
        <f>IF(_xlfn.XLOOKUP(Dico2[[#This Row],[Nom du champ]],[1]!ARCmdExtU[Donnée],[1]!ARCmdExtU[Donnée],"",0,1)="","","X")</f>
        <v>#REF!</v>
      </c>
      <c r="L102" s="218" t="e">
        <f>IF(_xlfn.XLOOKUP(Dico2[[#This Row],[Nom du champ]],[1]!CRCmdExtU[Donnée],[1]!CRCmdExtU[Donnée],"",0,1)="","","X")</f>
        <v>#REF!</v>
      </c>
      <c r="M102" s="218" t="e">
        <f>IF(_xlfn.XLOOKUP(Dico2[[#This Row],[Nom du champ]],[1]!CRMad[Donnée],[1]!CRMad[Donnée],"",0,1)="","","X")</f>
        <v>#REF!</v>
      </c>
      <c r="N102" s="218" t="e">
        <f>IF(_xlfn.XLOOKUP(Dico2[[#This Row],[Nom du champ]],[1]!DeltaIPE[Donnée],[1]!DeltaIPE[Donnée],"",0,1)="","","X")</f>
        <v>#REF!</v>
      </c>
      <c r="O102" s="218" t="e">
        <f>IF(_xlfn.XLOOKUP(Dico2[[#This Row],[Nom du champ]],[1]!HistoIPE[Donnée],[1]!HistoIPE[Donnée],"",0,1)="","","X")</f>
        <v>#REF!</v>
      </c>
      <c r="P102" s="218" t="e">
        <f>IF(_xlfn.XLOOKUP(Dico2[[#This Row],[Nom du champ]],[1]!CPN[Donnée],[1]!CPN[Donnée],"",0,1)="","","X")</f>
        <v>#REF!</v>
      </c>
      <c r="Q102" s="218" t="e">
        <f>IF(_xlfn.XLOOKUP(Dico2[[#This Row],[Nom du champ]],[1]!DeltaCPN[Donnée],[1]!DeltaCPN[Donnée],"",0,1)="","","X")</f>
        <v>#REF!</v>
      </c>
      <c r="R102" s="218" t="e">
        <f>IF(_xlfn.XLOOKUP(Dico2[[#This Row],[Nom du champ]],[1]!HistoCPN[Donnée],[1]!HistoCPN[Donnée],"",0,1)="","","X")</f>
        <v>#REF!</v>
      </c>
      <c r="S102" s="218" t="e">
        <f>IF(_xlfn.XLOOKUP(Dico2[[#This Row],[Nom du champ]],[1]!CmdinfoPM[Donnée],[1]!CmdinfoPM[Donnée],"",0,1)="","","X")</f>
        <v>#REF!</v>
      </c>
      <c r="T102" s="218" t="e">
        <f>IF(_xlfn.XLOOKUP(Dico2[[#This Row],[Nom du champ]],[1]!ARCmdInfoPM[Donnée],[1]!ARCmdInfoPM[Donnée],"",0,1)="","","X")</f>
        <v>#REF!</v>
      </c>
      <c r="U102" s="218" t="e">
        <f>IF(_xlfn.XLOOKUP(Dico2[[#This Row],[Nom du champ]],[1]!ARMad[Donnée],[1]!ARMad[Donnée],"",0,1)="","","X")</f>
        <v>#REF!</v>
      </c>
      <c r="V102" s="218" t="e">
        <f>IF(_xlfn.XLOOKUP(Dico2[[#This Row],[Nom du champ]],[1]!NotifPrev[Donnée],[1]!NotifPrev[Donnée],"",0,1)="","","X")</f>
        <v>#REF!</v>
      </c>
      <c r="W102" s="218" t="e">
        <f>IF(_xlfn.XLOOKUP(Dico2[[#This Row],[Nom du champ]],[1]!CRInfoSyndic[Donnée],[1]!CRInfoSyndic[Donnée],"",0,1)="","","X")</f>
        <v>#REF!</v>
      </c>
      <c r="X102" s="218" t="e">
        <f>IF(_xlfn.XLOOKUP(Dico2[[#This Row],[Nom du champ]],[1]!Addu[Donnée],[1]!Addu[Donnée],"",0,1)="","","X")</f>
        <v>#REF!</v>
      </c>
      <c r="Y102" s="218" t="e">
        <f>IF(_xlfn.XLOOKUP(Dico2[[#This Row],[Nom du champ]],[1]!CRAddu[Donnée],[1]!CRAddu[Donnée],"",0,1)="","","X")</f>
        <v>#REF!</v>
      </c>
      <c r="Z102" s="218" t="e">
        <f>IF(_xlfn.XLOOKUP(Dico2[[#This Row],[Nom du champ]],[1]!CmdAnn[Donnée],[1]!CmdAnn[Donnée],"",0,1)="","","X")</f>
        <v>#REF!</v>
      </c>
      <c r="AA102" s="218" t="e">
        <f>IF(_xlfn.XLOOKUP(Dico2[[#This Row],[Nom du champ]],[1]!CRAnnu[Donnée],[1]!CRAnnu[Donnée],"",0,1)="","","X")</f>
        <v>#REF!</v>
      </c>
    </row>
    <row r="103" spans="1:27">
      <c r="A103" s="219" t="s">
        <v>27</v>
      </c>
      <c r="B103" s="221"/>
      <c r="D103" s="218" t="e">
        <f>IF(_xlfn.XLOOKUP(Dico2[[#This Row],[Nom du champ]],[1]!IPE[Donnée],[1]!IPE[Donnée],"",0,1)="","","X")</f>
        <v>#REF!</v>
      </c>
      <c r="E103" s="218" t="e">
        <f>IF(_xlfn.XLOOKUP(Dico2[[#This Row],[Nom du champ]],[1]!CmdPB[Donnée],[1]!CmdPB[Donnée],"",0,1)="","","X")</f>
        <v>#REF!</v>
      </c>
      <c r="F103" s="218" t="e">
        <f>IF(_xlfn.XLOOKUP(Dico2[[#This Row],[Nom du champ]],[1]!ARcmdPB[Donnée],[1]!ARcmdPB[Donnée],"",0,1)="","","X")</f>
        <v>#REF!</v>
      </c>
      <c r="G103" s="218" t="e">
        <f>IF(_xlfn.XLOOKUP(Dico2[[#This Row],[Nom du champ]],[1]!CRcmdPB[Donnée],[1]!CRcmdPB[Donnée],"",0,1)="","","X")</f>
        <v>#REF!</v>
      </c>
      <c r="H103" s="218" t="e">
        <f>IF(_xlfn.XLOOKUP(Dico2[[#This Row],[Nom du champ]],[1]!AnnulationPB[Donnée],[1]!AnnulationPB[Donnée],"",0,1)="","","X")</f>
        <v>#REF!</v>
      </c>
      <c r="I103" s="218" t="e">
        <f>IF(_xlfn.XLOOKUP(Dico2[[#This Row],[Nom du champ]],[1]!ARannulationPB[Donnée],[1]!ARannulationPB[Donnée],"",0,1)="","","X")</f>
        <v>#REF!</v>
      </c>
      <c r="J103" s="218" t="e">
        <f>IF(_xlfn.XLOOKUP(Dico2[[#This Row],[Nom du champ]],[1]!CmdExtU[Donnée],[1]!CmdExtU[Donnée],"",0,1)="","","X")</f>
        <v>#REF!</v>
      </c>
      <c r="K103" s="218" t="e">
        <f>IF(_xlfn.XLOOKUP(Dico2[[#This Row],[Nom du champ]],[1]!ARCmdExtU[Donnée],[1]!ARCmdExtU[Donnée],"",0,1)="","","X")</f>
        <v>#REF!</v>
      </c>
      <c r="L103" s="218" t="e">
        <f>IF(_xlfn.XLOOKUP(Dico2[[#This Row],[Nom du champ]],[1]!CRCmdExtU[Donnée],[1]!CRCmdExtU[Donnée],"",0,1)="","","X")</f>
        <v>#REF!</v>
      </c>
      <c r="M103" s="218" t="e">
        <f>IF(_xlfn.XLOOKUP(Dico2[[#This Row],[Nom du champ]],[1]!CRMad[Donnée],[1]!CRMad[Donnée],"",0,1)="","","X")</f>
        <v>#REF!</v>
      </c>
      <c r="N103" s="218" t="e">
        <f>IF(_xlfn.XLOOKUP(Dico2[[#This Row],[Nom du champ]],[1]!DeltaIPE[Donnée],[1]!DeltaIPE[Donnée],"",0,1)="","","X")</f>
        <v>#REF!</v>
      </c>
      <c r="O103" s="218" t="e">
        <f>IF(_xlfn.XLOOKUP(Dico2[[#This Row],[Nom du champ]],[1]!HistoIPE[Donnée],[1]!HistoIPE[Donnée],"",0,1)="","","X")</f>
        <v>#REF!</v>
      </c>
      <c r="P103" s="218" t="e">
        <f>IF(_xlfn.XLOOKUP(Dico2[[#This Row],[Nom du champ]],[1]!CPN[Donnée],[1]!CPN[Donnée],"",0,1)="","","X")</f>
        <v>#REF!</v>
      </c>
      <c r="Q103" s="218" t="e">
        <f>IF(_xlfn.XLOOKUP(Dico2[[#This Row],[Nom du champ]],[1]!DeltaCPN[Donnée],[1]!DeltaCPN[Donnée],"",0,1)="","","X")</f>
        <v>#REF!</v>
      </c>
      <c r="R103" s="218" t="e">
        <f>IF(_xlfn.XLOOKUP(Dico2[[#This Row],[Nom du champ]],[1]!HistoCPN[Donnée],[1]!HistoCPN[Donnée],"",0,1)="","","X")</f>
        <v>#REF!</v>
      </c>
      <c r="S103" s="218" t="e">
        <f>IF(_xlfn.XLOOKUP(Dico2[[#This Row],[Nom du champ]],[1]!CmdinfoPM[Donnée],[1]!CmdinfoPM[Donnée],"",0,1)="","","X")</f>
        <v>#REF!</v>
      </c>
      <c r="T103" s="218" t="e">
        <f>IF(_xlfn.XLOOKUP(Dico2[[#This Row],[Nom du champ]],[1]!ARCmdInfoPM[Donnée],[1]!ARCmdInfoPM[Donnée],"",0,1)="","","X")</f>
        <v>#REF!</v>
      </c>
      <c r="U103" s="218" t="e">
        <f>IF(_xlfn.XLOOKUP(Dico2[[#This Row],[Nom du champ]],[1]!ARMad[Donnée],[1]!ARMad[Donnée],"",0,1)="","","X")</f>
        <v>#REF!</v>
      </c>
      <c r="V103" s="218" t="e">
        <f>IF(_xlfn.XLOOKUP(Dico2[[#This Row],[Nom du champ]],[1]!NotifPrev[Donnée],[1]!NotifPrev[Donnée],"",0,1)="","","X")</f>
        <v>#REF!</v>
      </c>
      <c r="W103" s="218" t="e">
        <f>IF(_xlfn.XLOOKUP(Dico2[[#This Row],[Nom du champ]],[1]!CRInfoSyndic[Donnée],[1]!CRInfoSyndic[Donnée],"",0,1)="","","X")</f>
        <v>#REF!</v>
      </c>
      <c r="X103" s="218" t="e">
        <f>IF(_xlfn.XLOOKUP(Dico2[[#This Row],[Nom du champ]],[1]!Addu[Donnée],[1]!Addu[Donnée],"",0,1)="","","X")</f>
        <v>#REF!</v>
      </c>
      <c r="Y103" s="218" t="e">
        <f>IF(_xlfn.XLOOKUP(Dico2[[#This Row],[Nom du champ]],[1]!CRAddu[Donnée],[1]!CRAddu[Donnée],"",0,1)="","","X")</f>
        <v>#REF!</v>
      </c>
      <c r="Z103" s="218" t="e">
        <f>IF(_xlfn.XLOOKUP(Dico2[[#This Row],[Nom du champ]],[1]!CmdAnn[Donnée],[1]!CmdAnn[Donnée],"",0,1)="","","X")</f>
        <v>#REF!</v>
      </c>
      <c r="AA103" s="218" t="e">
        <f>IF(_xlfn.XLOOKUP(Dico2[[#This Row],[Nom du champ]],[1]!CRAnnu[Donnée],[1]!CRAnnu[Donnée],"",0,1)="","","X")</f>
        <v>#REF!</v>
      </c>
    </row>
    <row r="104" spans="1:27">
      <c r="A104" s="224" t="s">
        <v>332</v>
      </c>
      <c r="B104" s="225" t="s">
        <v>333</v>
      </c>
      <c r="D104" s="218" t="e">
        <f>IF(_xlfn.XLOOKUP(Dico2[[#This Row],[Nom du champ]],[1]!IPE[Donnée],[1]!IPE[Donnée],"",0,1)="","","X")</f>
        <v>#REF!</v>
      </c>
      <c r="E104" s="218" t="e">
        <f>IF(_xlfn.XLOOKUP(Dico2[[#This Row],[Nom du champ]],[1]!CmdPB[Donnée],[1]!CmdPB[Donnée],"",0,1)="","","X")</f>
        <v>#REF!</v>
      </c>
      <c r="F104" s="218" t="e">
        <f>IF(_xlfn.XLOOKUP(Dico2[[#This Row],[Nom du champ]],[1]!ARcmdPB[Donnée],[1]!ARcmdPB[Donnée],"",0,1)="","","X")</f>
        <v>#REF!</v>
      </c>
      <c r="G104" s="218" t="e">
        <f>IF(_xlfn.XLOOKUP(Dico2[[#This Row],[Nom du champ]],[1]!CRcmdPB[Donnée],[1]!CRcmdPB[Donnée],"",0,1)="","","X")</f>
        <v>#REF!</v>
      </c>
      <c r="H104" s="218" t="e">
        <f>IF(_xlfn.XLOOKUP(Dico2[[#This Row],[Nom du champ]],[1]!AnnulationPB[Donnée],[1]!AnnulationPB[Donnée],"",0,1)="","","X")</f>
        <v>#REF!</v>
      </c>
      <c r="I104" s="218" t="e">
        <f>IF(_xlfn.XLOOKUP(Dico2[[#This Row],[Nom du champ]],[1]!ARannulationPB[Donnée],[1]!ARannulationPB[Donnée],"",0,1)="","","X")</f>
        <v>#REF!</v>
      </c>
      <c r="J104" s="218" t="e">
        <f>IF(_xlfn.XLOOKUP(Dico2[[#This Row],[Nom du champ]],[1]!CmdExtU[Donnée],[1]!CmdExtU[Donnée],"",0,1)="","","X")</f>
        <v>#REF!</v>
      </c>
      <c r="K104" s="218" t="e">
        <f>IF(_xlfn.XLOOKUP(Dico2[[#This Row],[Nom du champ]],[1]!ARCmdExtU[Donnée],[1]!ARCmdExtU[Donnée],"",0,1)="","","X")</f>
        <v>#REF!</v>
      </c>
      <c r="L104" s="218" t="e">
        <f>IF(_xlfn.XLOOKUP(Dico2[[#This Row],[Nom du champ]],[1]!CRCmdExtU[Donnée],[1]!CRCmdExtU[Donnée],"",0,1)="","","X")</f>
        <v>#REF!</v>
      </c>
      <c r="M104" s="218" t="e">
        <f>IF(_xlfn.XLOOKUP(Dico2[[#This Row],[Nom du champ]],[1]!CRMad[Donnée],[1]!CRMad[Donnée],"",0,1)="","","X")</f>
        <v>#REF!</v>
      </c>
      <c r="N104" s="218" t="e">
        <f>IF(_xlfn.XLOOKUP(Dico2[[#This Row],[Nom du champ]],[1]!DeltaIPE[Donnée],[1]!DeltaIPE[Donnée],"",0,1)="","","X")</f>
        <v>#REF!</v>
      </c>
      <c r="O104" s="218" t="e">
        <f>IF(_xlfn.XLOOKUP(Dico2[[#This Row],[Nom du champ]],[1]!HistoIPE[Donnée],[1]!HistoIPE[Donnée],"",0,1)="","","X")</f>
        <v>#REF!</v>
      </c>
      <c r="P104" s="218" t="e">
        <f>IF(_xlfn.XLOOKUP(Dico2[[#This Row],[Nom du champ]],[1]!CPN[Donnée],[1]!CPN[Donnée],"",0,1)="","","X")</f>
        <v>#REF!</v>
      </c>
      <c r="Q104" s="218" t="e">
        <f>IF(_xlfn.XLOOKUP(Dico2[[#This Row],[Nom du champ]],[1]!DeltaCPN[Donnée],[1]!DeltaCPN[Donnée],"",0,1)="","","X")</f>
        <v>#REF!</v>
      </c>
      <c r="R104" s="218" t="e">
        <f>IF(_xlfn.XLOOKUP(Dico2[[#This Row],[Nom du champ]],[1]!HistoCPN[Donnée],[1]!HistoCPN[Donnée],"",0,1)="","","X")</f>
        <v>#REF!</v>
      </c>
      <c r="S104" s="218" t="e">
        <f>IF(_xlfn.XLOOKUP(Dico2[[#This Row],[Nom du champ]],[1]!CmdinfoPM[Donnée],[1]!CmdinfoPM[Donnée],"",0,1)="","","X")</f>
        <v>#REF!</v>
      </c>
      <c r="T104" s="218" t="e">
        <f>IF(_xlfn.XLOOKUP(Dico2[[#This Row],[Nom du champ]],[1]!ARCmdInfoPM[Donnée],[1]!ARCmdInfoPM[Donnée],"",0,1)="","","X")</f>
        <v>#REF!</v>
      </c>
      <c r="U104" s="218" t="e">
        <f>IF(_xlfn.XLOOKUP(Dico2[[#This Row],[Nom du champ]],[1]!ARMad[Donnée],[1]!ARMad[Donnée],"",0,1)="","","X")</f>
        <v>#REF!</v>
      </c>
      <c r="V104" s="218" t="e">
        <f>IF(_xlfn.XLOOKUP(Dico2[[#This Row],[Nom du champ]],[1]!NotifPrev[Donnée],[1]!NotifPrev[Donnée],"",0,1)="","","X")</f>
        <v>#REF!</v>
      </c>
      <c r="W104" s="218" t="e">
        <f>IF(_xlfn.XLOOKUP(Dico2[[#This Row],[Nom du champ]],[1]!CRInfoSyndic[Donnée],[1]!CRInfoSyndic[Donnée],"",0,1)="","","X")</f>
        <v>#REF!</v>
      </c>
      <c r="X104" s="218" t="e">
        <f>IF(_xlfn.XLOOKUP(Dico2[[#This Row],[Nom du champ]],[1]!Addu[Donnée],[1]!Addu[Donnée],"",0,1)="","","X")</f>
        <v>#REF!</v>
      </c>
      <c r="Y104" s="218" t="e">
        <f>IF(_xlfn.XLOOKUP(Dico2[[#This Row],[Nom du champ]],[1]!CRAddu[Donnée],[1]!CRAddu[Donnée],"",0,1)="","","X")</f>
        <v>#REF!</v>
      </c>
      <c r="Z104" s="218" t="e">
        <f>IF(_xlfn.XLOOKUP(Dico2[[#This Row],[Nom du champ]],[1]!CmdAnn[Donnée],[1]!CmdAnn[Donnée],"",0,1)="","","X")</f>
        <v>#REF!</v>
      </c>
      <c r="AA104" s="218" t="e">
        <f>IF(_xlfn.XLOOKUP(Dico2[[#This Row],[Nom du champ]],[1]!CRAnnu[Donnée],[1]!CRAnnu[Donnée],"",0,1)="","","X")</f>
        <v>#REF!</v>
      </c>
    </row>
    <row r="105" spans="1:27" ht="26.4">
      <c r="A105" s="229" t="s">
        <v>598</v>
      </c>
      <c r="B105" s="230" t="s">
        <v>674</v>
      </c>
      <c r="D105" s="218" t="e">
        <f>IF(_xlfn.XLOOKUP(Dico2[[#This Row],[Nom du champ]],[1]!IPE[Donnée],[1]!IPE[Donnée],"",0,1)="","","X")</f>
        <v>#REF!</v>
      </c>
      <c r="E105" s="218" t="e">
        <f>IF(_xlfn.XLOOKUP(Dico2[[#This Row],[Nom du champ]],[1]!CmdPB[Donnée],[1]!CmdPB[Donnée],"",0,1)="","","X")</f>
        <v>#REF!</v>
      </c>
      <c r="F105" s="218" t="e">
        <f>IF(_xlfn.XLOOKUP(Dico2[[#This Row],[Nom du champ]],[1]!ARcmdPB[Donnée],[1]!ARcmdPB[Donnée],"",0,1)="","","X")</f>
        <v>#REF!</v>
      </c>
      <c r="G105" s="218" t="e">
        <f>IF(_xlfn.XLOOKUP(Dico2[[#This Row],[Nom du champ]],[1]!CRcmdPB[Donnée],[1]!CRcmdPB[Donnée],"",0,1)="","","X")</f>
        <v>#REF!</v>
      </c>
      <c r="H105" s="218" t="e">
        <f>IF(_xlfn.XLOOKUP(Dico2[[#This Row],[Nom du champ]],[1]!AnnulationPB[Donnée],[1]!AnnulationPB[Donnée],"",0,1)="","","X")</f>
        <v>#REF!</v>
      </c>
      <c r="I105" s="218" t="e">
        <f>IF(_xlfn.XLOOKUP(Dico2[[#This Row],[Nom du champ]],[1]!ARannulationPB[Donnée],[1]!ARannulationPB[Donnée],"",0,1)="","","X")</f>
        <v>#REF!</v>
      </c>
      <c r="J105" s="218" t="e">
        <f>IF(_xlfn.XLOOKUP(Dico2[[#This Row],[Nom du champ]],[1]!CmdExtU[Donnée],[1]!CmdExtU[Donnée],"",0,1)="","","X")</f>
        <v>#REF!</v>
      </c>
      <c r="K105" s="218" t="e">
        <f>IF(_xlfn.XLOOKUP(Dico2[[#This Row],[Nom du champ]],[1]!ARCmdExtU[Donnée],[1]!ARCmdExtU[Donnée],"",0,1)="","","X")</f>
        <v>#REF!</v>
      </c>
      <c r="L105" s="218" t="e">
        <f>IF(_xlfn.XLOOKUP(Dico2[[#This Row],[Nom du champ]],[1]!CRCmdExtU[Donnée],[1]!CRCmdExtU[Donnée],"",0,1)="","","X")</f>
        <v>#REF!</v>
      </c>
      <c r="M105" s="218" t="e">
        <f>IF(_xlfn.XLOOKUP(Dico2[[#This Row],[Nom du champ]],[1]!CRMad[Donnée],[1]!CRMad[Donnée],"",0,1)="","","X")</f>
        <v>#REF!</v>
      </c>
      <c r="N105" s="218" t="e">
        <f>IF(_xlfn.XLOOKUP(Dico2[[#This Row],[Nom du champ]],[1]!DeltaIPE[Donnée],[1]!DeltaIPE[Donnée],"",0,1)="","","X")</f>
        <v>#REF!</v>
      </c>
      <c r="O105" s="218" t="e">
        <f>IF(_xlfn.XLOOKUP(Dico2[[#This Row],[Nom du champ]],[1]!HistoIPE[Donnée],[1]!HistoIPE[Donnée],"",0,1)="","","X")</f>
        <v>#REF!</v>
      </c>
      <c r="P105" s="218" t="e">
        <f>IF(_xlfn.XLOOKUP(Dico2[[#This Row],[Nom du champ]],[1]!CPN[Donnée],[1]!CPN[Donnée],"",0,1)="","","X")</f>
        <v>#REF!</v>
      </c>
      <c r="Q105" s="218" t="e">
        <f>IF(_xlfn.XLOOKUP(Dico2[[#This Row],[Nom du champ]],[1]!DeltaCPN[Donnée],[1]!DeltaCPN[Donnée],"",0,1)="","","X")</f>
        <v>#REF!</v>
      </c>
      <c r="R105" s="218" t="e">
        <f>IF(_xlfn.XLOOKUP(Dico2[[#This Row],[Nom du champ]],[1]!HistoCPN[Donnée],[1]!HistoCPN[Donnée],"",0,1)="","","X")</f>
        <v>#REF!</v>
      </c>
      <c r="S105" s="218" t="e">
        <f>IF(_xlfn.XLOOKUP(Dico2[[#This Row],[Nom du champ]],[1]!CmdinfoPM[Donnée],[1]!CmdinfoPM[Donnée],"",0,1)="","","X")</f>
        <v>#REF!</v>
      </c>
      <c r="T105" s="218" t="e">
        <f>IF(_xlfn.XLOOKUP(Dico2[[#This Row],[Nom du champ]],[1]!ARCmdInfoPM[Donnée],[1]!ARCmdInfoPM[Donnée],"",0,1)="","","X")</f>
        <v>#REF!</v>
      </c>
      <c r="U105" s="218" t="e">
        <f>IF(_xlfn.XLOOKUP(Dico2[[#This Row],[Nom du champ]],[1]!ARMad[Donnée],[1]!ARMad[Donnée],"",0,1)="","","X")</f>
        <v>#REF!</v>
      </c>
      <c r="V105" s="218" t="e">
        <f>IF(_xlfn.XLOOKUP(Dico2[[#This Row],[Nom du champ]],[1]!NotifPrev[Donnée],[1]!NotifPrev[Donnée],"",0,1)="","","X")</f>
        <v>#REF!</v>
      </c>
      <c r="W105" s="218" t="e">
        <f>IF(_xlfn.XLOOKUP(Dico2[[#This Row],[Nom du champ]],[1]!CRInfoSyndic[Donnée],[1]!CRInfoSyndic[Donnée],"",0,1)="","","X")</f>
        <v>#REF!</v>
      </c>
      <c r="X105" s="218" t="e">
        <f>IF(_xlfn.XLOOKUP(Dico2[[#This Row],[Nom du champ]],[1]!Addu[Donnée],[1]!Addu[Donnée],"",0,1)="","","X")</f>
        <v>#REF!</v>
      </c>
      <c r="Y105" s="218" t="e">
        <f>IF(_xlfn.XLOOKUP(Dico2[[#This Row],[Nom du champ]],[1]!CRAddu[Donnée],[1]!CRAddu[Donnée],"",0,1)="","","X")</f>
        <v>#REF!</v>
      </c>
      <c r="Z105" s="218" t="e">
        <f>IF(_xlfn.XLOOKUP(Dico2[[#This Row],[Nom du champ]],[1]!CmdAnn[Donnée],[1]!CmdAnn[Donnée],"",0,1)="","","X")</f>
        <v>#REF!</v>
      </c>
      <c r="AA105" s="218" t="e">
        <f>IF(_xlfn.XLOOKUP(Dico2[[#This Row],[Nom du champ]],[1]!CRAnnu[Donnée],[1]!CRAnnu[Donnée],"",0,1)="","","X")</f>
        <v>#REF!</v>
      </c>
    </row>
    <row r="106" spans="1:27" ht="20.399999999999999">
      <c r="A106" s="274" t="s">
        <v>767</v>
      </c>
      <c r="B106" s="209" t="s">
        <v>674</v>
      </c>
      <c r="D106" s="218" t="e">
        <f>IF(_xlfn.XLOOKUP(Dico2[[#This Row],[Nom du champ]],[1]!IPE[Donnée],[1]!IPE[Donnée],"",0,1)="","","X")</f>
        <v>#REF!</v>
      </c>
      <c r="E106" s="218" t="e">
        <f>IF(_xlfn.XLOOKUP(Dico2[[#This Row],[Nom du champ]],[1]!CmdPB[Donnée],[1]!CmdPB[Donnée],"",0,1)="","","X")</f>
        <v>#REF!</v>
      </c>
      <c r="F106" s="218" t="e">
        <f>IF(_xlfn.XLOOKUP(Dico2[[#This Row],[Nom du champ]],[1]!ARcmdPB[Donnée],[1]!ARcmdPB[Donnée],"",0,1)="","","X")</f>
        <v>#REF!</v>
      </c>
      <c r="G106" s="218" t="e">
        <f>IF(_xlfn.XLOOKUP(Dico2[[#This Row],[Nom du champ]],[1]!CRcmdPB[Donnée],[1]!CRcmdPB[Donnée],"",0,1)="","","X")</f>
        <v>#REF!</v>
      </c>
      <c r="H106" s="218" t="e">
        <f>IF(_xlfn.XLOOKUP(Dico2[[#This Row],[Nom du champ]],[1]!AnnulationPB[Donnée],[1]!AnnulationPB[Donnée],"",0,1)="","","X")</f>
        <v>#REF!</v>
      </c>
      <c r="I106" s="218" t="e">
        <f>IF(_xlfn.XLOOKUP(Dico2[[#This Row],[Nom du champ]],[1]!ARannulationPB[Donnée],[1]!ARannulationPB[Donnée],"",0,1)="","","X")</f>
        <v>#REF!</v>
      </c>
      <c r="J106" s="218" t="e">
        <f>IF(_xlfn.XLOOKUP(Dico2[[#This Row],[Nom du champ]],[1]!CmdExtU[Donnée],[1]!CmdExtU[Donnée],"",0,1)="","","X")</f>
        <v>#REF!</v>
      </c>
      <c r="K106" s="218" t="e">
        <f>IF(_xlfn.XLOOKUP(Dico2[[#This Row],[Nom du champ]],[1]!ARCmdExtU[Donnée],[1]!ARCmdExtU[Donnée],"",0,1)="","","X")</f>
        <v>#REF!</v>
      </c>
      <c r="L106" s="218" t="e">
        <f>IF(_xlfn.XLOOKUP(Dico2[[#This Row],[Nom du champ]],[1]!CRCmdExtU[Donnée],[1]!CRCmdExtU[Donnée],"",0,1)="","","X")</f>
        <v>#REF!</v>
      </c>
      <c r="M106" s="218" t="e">
        <f>IF(_xlfn.XLOOKUP(Dico2[[#This Row],[Nom du champ]],[1]!CRMad[Donnée],[1]!CRMad[Donnée],"",0,1)="","","X")</f>
        <v>#REF!</v>
      </c>
      <c r="N106" s="218" t="e">
        <f>IF(_xlfn.XLOOKUP(Dico2[[#This Row],[Nom du champ]],[1]!DeltaIPE[Donnée],[1]!DeltaIPE[Donnée],"",0,1)="","","X")</f>
        <v>#REF!</v>
      </c>
      <c r="O106" s="218" t="e">
        <f>IF(_xlfn.XLOOKUP(Dico2[[#This Row],[Nom du champ]],[1]!HistoIPE[Donnée],[1]!HistoIPE[Donnée],"",0,1)="","","X")</f>
        <v>#REF!</v>
      </c>
      <c r="P106" s="218" t="e">
        <f>IF(_xlfn.XLOOKUP(Dico2[[#This Row],[Nom du champ]],[1]!CPN[Donnée],[1]!CPN[Donnée],"",0,1)="","","X")</f>
        <v>#REF!</v>
      </c>
      <c r="Q106" s="218" t="e">
        <f>IF(_xlfn.XLOOKUP(Dico2[[#This Row],[Nom du champ]],[1]!DeltaCPN[Donnée],[1]!DeltaCPN[Donnée],"",0,1)="","","X")</f>
        <v>#REF!</v>
      </c>
      <c r="R106" s="218" t="e">
        <f>IF(_xlfn.XLOOKUP(Dico2[[#This Row],[Nom du champ]],[1]!HistoCPN[Donnée],[1]!HistoCPN[Donnée],"",0,1)="","","X")</f>
        <v>#REF!</v>
      </c>
      <c r="S106" s="218" t="e">
        <f>IF(_xlfn.XLOOKUP(Dico2[[#This Row],[Nom du champ]],[1]!CmdinfoPM[Donnée],[1]!CmdinfoPM[Donnée],"",0,1)="","","X")</f>
        <v>#REF!</v>
      </c>
      <c r="T106" s="218" t="e">
        <f>IF(_xlfn.XLOOKUP(Dico2[[#This Row],[Nom du champ]],[1]!ARCmdInfoPM[Donnée],[1]!ARCmdInfoPM[Donnée],"",0,1)="","","X")</f>
        <v>#REF!</v>
      </c>
      <c r="U106" s="218" t="e">
        <f>IF(_xlfn.XLOOKUP(Dico2[[#This Row],[Nom du champ]],[1]!ARMad[Donnée],[1]!ARMad[Donnée],"",0,1)="","","X")</f>
        <v>#REF!</v>
      </c>
      <c r="V106" s="218" t="e">
        <f>IF(_xlfn.XLOOKUP(Dico2[[#This Row],[Nom du champ]],[1]!NotifPrev[Donnée],[1]!NotifPrev[Donnée],"",0,1)="","","X")</f>
        <v>#REF!</v>
      </c>
      <c r="W106" s="218" t="e">
        <f>IF(_xlfn.XLOOKUP(Dico2[[#This Row],[Nom du champ]],[1]!CRInfoSyndic[Donnée],[1]!CRInfoSyndic[Donnée],"",0,1)="","","X")</f>
        <v>#REF!</v>
      </c>
      <c r="X106" s="218" t="e">
        <f>IF(_xlfn.XLOOKUP(Dico2[[#This Row],[Nom du champ]],[1]!Addu[Donnée],[1]!Addu[Donnée],"",0,1)="","","X")</f>
        <v>#REF!</v>
      </c>
      <c r="Y106" s="218" t="e">
        <f>IF(_xlfn.XLOOKUP(Dico2[[#This Row],[Nom du champ]],[1]!CRAddu[Donnée],[1]!CRAddu[Donnée],"",0,1)="","","X")</f>
        <v>#REF!</v>
      </c>
      <c r="Z106" s="218" t="e">
        <f>IF(_xlfn.XLOOKUP(Dico2[[#This Row],[Nom du champ]],[1]!CmdAnn[Donnée],[1]!CmdAnn[Donnée],"",0,1)="","","X")</f>
        <v>#REF!</v>
      </c>
      <c r="AA106" s="218" t="e">
        <f>IF(_xlfn.XLOOKUP(Dico2[[#This Row],[Nom du champ]],[1]!CRAnnu[Donnée],[1]!CRAnnu[Donnée],"",0,1)="","","X")</f>
        <v>#REF!</v>
      </c>
    </row>
    <row r="107" spans="1:27" ht="13.2">
      <c r="A107" s="211" t="s">
        <v>585</v>
      </c>
      <c r="B107" s="234" t="s">
        <v>829</v>
      </c>
      <c r="D107" s="218" t="e">
        <f>IF(_xlfn.XLOOKUP(Dico2[[#This Row],[Nom du champ]],[1]!IPE[Donnée],[1]!IPE[Donnée],"",0,1)="","","X")</f>
        <v>#REF!</v>
      </c>
      <c r="E107" s="218" t="e">
        <f>IF(_xlfn.XLOOKUP(Dico2[[#This Row],[Nom du champ]],[1]!CmdPB[Donnée],[1]!CmdPB[Donnée],"",0,1)="","","X")</f>
        <v>#REF!</v>
      </c>
      <c r="F107" s="218" t="e">
        <f>IF(_xlfn.XLOOKUP(Dico2[[#This Row],[Nom du champ]],[1]!ARcmdPB[Donnée],[1]!ARcmdPB[Donnée],"",0,1)="","","X")</f>
        <v>#REF!</v>
      </c>
      <c r="G107" s="218" t="e">
        <f>IF(_xlfn.XLOOKUP(Dico2[[#This Row],[Nom du champ]],[1]!CRcmdPB[Donnée],[1]!CRcmdPB[Donnée],"",0,1)="","","X")</f>
        <v>#REF!</v>
      </c>
      <c r="H107" s="218" t="e">
        <f>IF(_xlfn.XLOOKUP(Dico2[[#This Row],[Nom du champ]],[1]!AnnulationPB[Donnée],[1]!AnnulationPB[Donnée],"",0,1)="","","X")</f>
        <v>#REF!</v>
      </c>
      <c r="I107" s="218" t="e">
        <f>IF(_xlfn.XLOOKUP(Dico2[[#This Row],[Nom du champ]],[1]!ARannulationPB[Donnée],[1]!ARannulationPB[Donnée],"",0,1)="","","X")</f>
        <v>#REF!</v>
      </c>
      <c r="J107" s="218" t="e">
        <f>IF(_xlfn.XLOOKUP(Dico2[[#This Row],[Nom du champ]],[1]!CmdExtU[Donnée],[1]!CmdExtU[Donnée],"",0,1)="","","X")</f>
        <v>#REF!</v>
      </c>
      <c r="K107" s="218" t="e">
        <f>IF(_xlfn.XLOOKUP(Dico2[[#This Row],[Nom du champ]],[1]!ARCmdExtU[Donnée],[1]!ARCmdExtU[Donnée],"",0,1)="","","X")</f>
        <v>#REF!</v>
      </c>
      <c r="L107" s="218" t="e">
        <f>IF(_xlfn.XLOOKUP(Dico2[[#This Row],[Nom du champ]],[1]!CRCmdExtU[Donnée],[1]!CRCmdExtU[Donnée],"",0,1)="","","X")</f>
        <v>#REF!</v>
      </c>
      <c r="M107" s="218" t="e">
        <f>IF(_xlfn.XLOOKUP(Dico2[[#This Row],[Nom du champ]],[1]!CRMad[Donnée],[1]!CRMad[Donnée],"",0,1)="","","X")</f>
        <v>#REF!</v>
      </c>
      <c r="N107" s="218" t="e">
        <f>IF(_xlfn.XLOOKUP(Dico2[[#This Row],[Nom du champ]],[1]!DeltaIPE[Donnée],[1]!DeltaIPE[Donnée],"",0,1)="","","X")</f>
        <v>#REF!</v>
      </c>
      <c r="O107" s="218" t="e">
        <f>IF(_xlfn.XLOOKUP(Dico2[[#This Row],[Nom du champ]],[1]!HistoIPE[Donnée],[1]!HistoIPE[Donnée],"",0,1)="","","X")</f>
        <v>#REF!</v>
      </c>
      <c r="P107" s="218" t="e">
        <f>IF(_xlfn.XLOOKUP(Dico2[[#This Row],[Nom du champ]],[1]!CPN[Donnée],[1]!CPN[Donnée],"",0,1)="","","X")</f>
        <v>#REF!</v>
      </c>
      <c r="Q107" s="218" t="e">
        <f>IF(_xlfn.XLOOKUP(Dico2[[#This Row],[Nom du champ]],[1]!DeltaCPN[Donnée],[1]!DeltaCPN[Donnée],"",0,1)="","","X")</f>
        <v>#REF!</v>
      </c>
      <c r="R107" s="218" t="e">
        <f>IF(_xlfn.XLOOKUP(Dico2[[#This Row],[Nom du champ]],[1]!HistoCPN[Donnée],[1]!HistoCPN[Donnée],"",0,1)="","","X")</f>
        <v>#REF!</v>
      </c>
      <c r="S107" s="218" t="e">
        <f>IF(_xlfn.XLOOKUP(Dico2[[#This Row],[Nom du champ]],[1]!CmdinfoPM[Donnée],[1]!CmdinfoPM[Donnée],"",0,1)="","","X")</f>
        <v>#REF!</v>
      </c>
      <c r="T107" s="218" t="e">
        <f>IF(_xlfn.XLOOKUP(Dico2[[#This Row],[Nom du champ]],[1]!ARCmdInfoPM[Donnée],[1]!ARCmdInfoPM[Donnée],"",0,1)="","","X")</f>
        <v>#REF!</v>
      </c>
      <c r="U107" s="218" t="e">
        <f>IF(_xlfn.XLOOKUP(Dico2[[#This Row],[Nom du champ]],[1]!ARMad[Donnée],[1]!ARMad[Donnée],"",0,1)="","","X")</f>
        <v>#REF!</v>
      </c>
      <c r="V107" s="218" t="e">
        <f>IF(_xlfn.XLOOKUP(Dico2[[#This Row],[Nom du champ]],[1]!NotifPrev[Donnée],[1]!NotifPrev[Donnée],"",0,1)="","","X")</f>
        <v>#REF!</v>
      </c>
      <c r="W107" s="218" t="e">
        <f>IF(_xlfn.XLOOKUP(Dico2[[#This Row],[Nom du champ]],[1]!CRInfoSyndic[Donnée],[1]!CRInfoSyndic[Donnée],"",0,1)="","","X")</f>
        <v>#REF!</v>
      </c>
      <c r="X107" s="218" t="e">
        <f>IF(_xlfn.XLOOKUP(Dico2[[#This Row],[Nom du champ]],[1]!Addu[Donnée],[1]!Addu[Donnée],"",0,1)="","","X")</f>
        <v>#REF!</v>
      </c>
      <c r="Y107" s="218" t="e">
        <f>IF(_xlfn.XLOOKUP(Dico2[[#This Row],[Nom du champ]],[1]!CRAddu[Donnée],[1]!CRAddu[Donnée],"",0,1)="","","X")</f>
        <v>#REF!</v>
      </c>
      <c r="Z107" s="218" t="e">
        <f>IF(_xlfn.XLOOKUP(Dico2[[#This Row],[Nom du champ]],[1]!CmdAnn[Donnée],[1]!CmdAnn[Donnée],"",0,1)="","","X")</f>
        <v>#REF!</v>
      </c>
      <c r="AA107" s="218" t="e">
        <f>IF(_xlfn.XLOOKUP(Dico2[[#This Row],[Nom du champ]],[1]!CRAnnu[Donnée],[1]!CRAnnu[Donnée],"",0,1)="","","X")</f>
        <v>#REF!</v>
      </c>
    </row>
    <row r="108" spans="1:27">
      <c r="A108" s="211" t="s">
        <v>275</v>
      </c>
      <c r="B108" s="211" t="s">
        <v>276</v>
      </c>
      <c r="D108" s="218" t="e">
        <f>IF(_xlfn.XLOOKUP(Dico2[[#This Row],[Nom du champ]],[1]!IPE[Donnée],[1]!IPE[Donnée],"",0,1)="","","X")</f>
        <v>#REF!</v>
      </c>
      <c r="E108" s="218" t="e">
        <f>IF(_xlfn.XLOOKUP(Dico2[[#This Row],[Nom du champ]],[1]!CmdPB[Donnée],[1]!CmdPB[Donnée],"",0,1)="","","X")</f>
        <v>#REF!</v>
      </c>
      <c r="F108" s="218" t="e">
        <f>IF(_xlfn.XLOOKUP(Dico2[[#This Row],[Nom du champ]],[1]!ARcmdPB[Donnée],[1]!ARcmdPB[Donnée],"",0,1)="","","X")</f>
        <v>#REF!</v>
      </c>
      <c r="G108" s="218" t="e">
        <f>IF(_xlfn.XLOOKUP(Dico2[[#This Row],[Nom du champ]],[1]!CRcmdPB[Donnée],[1]!CRcmdPB[Donnée],"",0,1)="","","X")</f>
        <v>#REF!</v>
      </c>
      <c r="H108" s="218" t="e">
        <f>IF(_xlfn.XLOOKUP(Dico2[[#This Row],[Nom du champ]],[1]!AnnulationPB[Donnée],[1]!AnnulationPB[Donnée],"",0,1)="","","X")</f>
        <v>#REF!</v>
      </c>
      <c r="I108" s="218" t="e">
        <f>IF(_xlfn.XLOOKUP(Dico2[[#This Row],[Nom du champ]],[1]!ARannulationPB[Donnée],[1]!ARannulationPB[Donnée],"",0,1)="","","X")</f>
        <v>#REF!</v>
      </c>
      <c r="J108" s="218" t="e">
        <f>IF(_xlfn.XLOOKUP(Dico2[[#This Row],[Nom du champ]],[1]!CmdExtU[Donnée],[1]!CmdExtU[Donnée],"",0,1)="","","X")</f>
        <v>#REF!</v>
      </c>
      <c r="K108" s="218" t="e">
        <f>IF(_xlfn.XLOOKUP(Dico2[[#This Row],[Nom du champ]],[1]!ARCmdExtU[Donnée],[1]!ARCmdExtU[Donnée],"",0,1)="","","X")</f>
        <v>#REF!</v>
      </c>
      <c r="L108" s="218" t="e">
        <f>IF(_xlfn.XLOOKUP(Dico2[[#This Row],[Nom du champ]],[1]!CRCmdExtU[Donnée],[1]!CRCmdExtU[Donnée],"",0,1)="","","X")</f>
        <v>#REF!</v>
      </c>
      <c r="M108" s="218" t="e">
        <f>IF(_xlfn.XLOOKUP(Dico2[[#This Row],[Nom du champ]],[1]!CRMad[Donnée],[1]!CRMad[Donnée],"",0,1)="","","X")</f>
        <v>#REF!</v>
      </c>
      <c r="N108" s="218" t="e">
        <f>IF(_xlfn.XLOOKUP(Dico2[[#This Row],[Nom du champ]],[1]!DeltaIPE[Donnée],[1]!DeltaIPE[Donnée],"",0,1)="","","X")</f>
        <v>#REF!</v>
      </c>
      <c r="O108" s="218" t="e">
        <f>IF(_xlfn.XLOOKUP(Dico2[[#This Row],[Nom du champ]],[1]!HistoIPE[Donnée],[1]!HistoIPE[Donnée],"",0,1)="","","X")</f>
        <v>#REF!</v>
      </c>
      <c r="P108" s="218" t="e">
        <f>IF(_xlfn.XLOOKUP(Dico2[[#This Row],[Nom du champ]],[1]!CPN[Donnée],[1]!CPN[Donnée],"",0,1)="","","X")</f>
        <v>#REF!</v>
      </c>
      <c r="Q108" s="218" t="e">
        <f>IF(_xlfn.XLOOKUP(Dico2[[#This Row],[Nom du champ]],[1]!DeltaCPN[Donnée],[1]!DeltaCPN[Donnée],"",0,1)="","","X")</f>
        <v>#REF!</v>
      </c>
      <c r="R108" s="218" t="e">
        <f>IF(_xlfn.XLOOKUP(Dico2[[#This Row],[Nom du champ]],[1]!HistoCPN[Donnée],[1]!HistoCPN[Donnée],"",0,1)="","","X")</f>
        <v>#REF!</v>
      </c>
      <c r="S108" s="218" t="e">
        <f>IF(_xlfn.XLOOKUP(Dico2[[#This Row],[Nom du champ]],[1]!CmdinfoPM[Donnée],[1]!CmdinfoPM[Donnée],"",0,1)="","","X")</f>
        <v>#REF!</v>
      </c>
      <c r="T108" s="218" t="e">
        <f>IF(_xlfn.XLOOKUP(Dico2[[#This Row],[Nom du champ]],[1]!ARCmdInfoPM[Donnée],[1]!ARCmdInfoPM[Donnée],"",0,1)="","","X")</f>
        <v>#REF!</v>
      </c>
      <c r="U108" s="218" t="e">
        <f>IF(_xlfn.XLOOKUP(Dico2[[#This Row],[Nom du champ]],[1]!ARMad[Donnée],[1]!ARMad[Donnée],"",0,1)="","","X")</f>
        <v>#REF!</v>
      </c>
      <c r="V108" s="218" t="e">
        <f>IF(_xlfn.XLOOKUP(Dico2[[#This Row],[Nom du champ]],[1]!NotifPrev[Donnée],[1]!NotifPrev[Donnée],"",0,1)="","","X")</f>
        <v>#REF!</v>
      </c>
      <c r="W108" s="218" t="e">
        <f>IF(_xlfn.XLOOKUP(Dico2[[#This Row],[Nom du champ]],[1]!CRInfoSyndic[Donnée],[1]!CRInfoSyndic[Donnée],"",0,1)="","","X")</f>
        <v>#REF!</v>
      </c>
      <c r="X108" s="218" t="e">
        <f>IF(_xlfn.XLOOKUP(Dico2[[#This Row],[Nom du champ]],[1]!Addu[Donnée],[1]!Addu[Donnée],"",0,1)="","","X")</f>
        <v>#REF!</v>
      </c>
      <c r="Y108" s="218" t="e">
        <f>IF(_xlfn.XLOOKUP(Dico2[[#This Row],[Nom du champ]],[1]!CRAddu[Donnée],[1]!CRAddu[Donnée],"",0,1)="","","X")</f>
        <v>#REF!</v>
      </c>
      <c r="Z108" s="218" t="e">
        <f>IF(_xlfn.XLOOKUP(Dico2[[#This Row],[Nom du champ]],[1]!CmdAnn[Donnée],[1]!CmdAnn[Donnée],"",0,1)="","","X")</f>
        <v>#REF!</v>
      </c>
      <c r="AA108" s="218" t="e">
        <f>IF(_xlfn.XLOOKUP(Dico2[[#This Row],[Nom du champ]],[1]!CRAnnu[Donnée],[1]!CRAnnu[Donnée],"",0,1)="","","X")</f>
        <v>#REF!</v>
      </c>
    </row>
    <row r="109" spans="1:27">
      <c r="A109" s="211" t="s">
        <v>312</v>
      </c>
      <c r="B109" s="231" t="s">
        <v>276</v>
      </c>
      <c r="D109" s="218" t="e">
        <f>IF(_xlfn.XLOOKUP(Dico2[[#This Row],[Nom du champ]],[1]!IPE[Donnée],[1]!IPE[Donnée],"",0,1)="","","X")</f>
        <v>#REF!</v>
      </c>
      <c r="E109" s="218" t="e">
        <f>IF(_xlfn.XLOOKUP(Dico2[[#This Row],[Nom du champ]],[1]!CmdPB[Donnée],[1]!CmdPB[Donnée],"",0,1)="","","X")</f>
        <v>#REF!</v>
      </c>
      <c r="F109" s="218" t="e">
        <f>IF(_xlfn.XLOOKUP(Dico2[[#This Row],[Nom du champ]],[1]!ARcmdPB[Donnée],[1]!ARcmdPB[Donnée],"",0,1)="","","X")</f>
        <v>#REF!</v>
      </c>
      <c r="G109" s="218" t="e">
        <f>IF(_xlfn.XLOOKUP(Dico2[[#This Row],[Nom du champ]],[1]!CRcmdPB[Donnée],[1]!CRcmdPB[Donnée],"",0,1)="","","X")</f>
        <v>#REF!</v>
      </c>
      <c r="H109" s="218" t="e">
        <f>IF(_xlfn.XLOOKUP(Dico2[[#This Row],[Nom du champ]],[1]!AnnulationPB[Donnée],[1]!AnnulationPB[Donnée],"",0,1)="","","X")</f>
        <v>#REF!</v>
      </c>
      <c r="I109" s="218" t="e">
        <f>IF(_xlfn.XLOOKUP(Dico2[[#This Row],[Nom du champ]],[1]!ARannulationPB[Donnée],[1]!ARannulationPB[Donnée],"",0,1)="","","X")</f>
        <v>#REF!</v>
      </c>
      <c r="J109" s="218" t="e">
        <f>IF(_xlfn.XLOOKUP(Dico2[[#This Row],[Nom du champ]],[1]!CmdExtU[Donnée],[1]!CmdExtU[Donnée],"",0,1)="","","X")</f>
        <v>#REF!</v>
      </c>
      <c r="K109" s="218" t="e">
        <f>IF(_xlfn.XLOOKUP(Dico2[[#This Row],[Nom du champ]],[1]!ARCmdExtU[Donnée],[1]!ARCmdExtU[Donnée],"",0,1)="","","X")</f>
        <v>#REF!</v>
      </c>
      <c r="L109" s="218" t="e">
        <f>IF(_xlfn.XLOOKUP(Dico2[[#This Row],[Nom du champ]],[1]!CRCmdExtU[Donnée],[1]!CRCmdExtU[Donnée],"",0,1)="","","X")</f>
        <v>#REF!</v>
      </c>
      <c r="M109" s="218" t="e">
        <f>IF(_xlfn.XLOOKUP(Dico2[[#This Row],[Nom du champ]],[1]!CRMad[Donnée],[1]!CRMad[Donnée],"",0,1)="","","X")</f>
        <v>#REF!</v>
      </c>
      <c r="N109" s="218" t="e">
        <f>IF(_xlfn.XLOOKUP(Dico2[[#This Row],[Nom du champ]],[1]!DeltaIPE[Donnée],[1]!DeltaIPE[Donnée],"",0,1)="","","X")</f>
        <v>#REF!</v>
      </c>
      <c r="O109" s="218" t="e">
        <f>IF(_xlfn.XLOOKUP(Dico2[[#This Row],[Nom du champ]],[1]!HistoIPE[Donnée],[1]!HistoIPE[Donnée],"",0,1)="","","X")</f>
        <v>#REF!</v>
      </c>
      <c r="P109" s="218" t="e">
        <f>IF(_xlfn.XLOOKUP(Dico2[[#This Row],[Nom du champ]],[1]!CPN[Donnée],[1]!CPN[Donnée],"",0,1)="","","X")</f>
        <v>#REF!</v>
      </c>
      <c r="Q109" s="218" t="e">
        <f>IF(_xlfn.XLOOKUP(Dico2[[#This Row],[Nom du champ]],[1]!DeltaCPN[Donnée],[1]!DeltaCPN[Donnée],"",0,1)="","","X")</f>
        <v>#REF!</v>
      </c>
      <c r="R109" s="218" t="e">
        <f>IF(_xlfn.XLOOKUP(Dico2[[#This Row],[Nom du champ]],[1]!HistoCPN[Donnée],[1]!HistoCPN[Donnée],"",0,1)="","","X")</f>
        <v>#REF!</v>
      </c>
      <c r="S109" s="218" t="e">
        <f>IF(_xlfn.XLOOKUP(Dico2[[#This Row],[Nom du champ]],[1]!CmdinfoPM[Donnée],[1]!CmdinfoPM[Donnée],"",0,1)="","","X")</f>
        <v>#REF!</v>
      </c>
      <c r="T109" s="218" t="e">
        <f>IF(_xlfn.XLOOKUP(Dico2[[#This Row],[Nom du champ]],[1]!ARCmdInfoPM[Donnée],[1]!ARCmdInfoPM[Donnée],"",0,1)="","","X")</f>
        <v>#REF!</v>
      </c>
      <c r="U109" s="218" t="e">
        <f>IF(_xlfn.XLOOKUP(Dico2[[#This Row],[Nom du champ]],[1]!ARMad[Donnée],[1]!ARMad[Donnée],"",0,1)="","","X")</f>
        <v>#REF!</v>
      </c>
      <c r="V109" s="218" t="e">
        <f>IF(_xlfn.XLOOKUP(Dico2[[#This Row],[Nom du champ]],[1]!NotifPrev[Donnée],[1]!NotifPrev[Donnée],"",0,1)="","","X")</f>
        <v>#REF!</v>
      </c>
      <c r="W109" s="218" t="e">
        <f>IF(_xlfn.XLOOKUP(Dico2[[#This Row],[Nom du champ]],[1]!CRInfoSyndic[Donnée],[1]!CRInfoSyndic[Donnée],"",0,1)="","","X")</f>
        <v>#REF!</v>
      </c>
      <c r="X109" s="218" t="e">
        <f>IF(_xlfn.XLOOKUP(Dico2[[#This Row],[Nom du champ]],[1]!Addu[Donnée],[1]!Addu[Donnée],"",0,1)="","","X")</f>
        <v>#REF!</v>
      </c>
      <c r="Y109" s="218" t="e">
        <f>IF(_xlfn.XLOOKUP(Dico2[[#This Row],[Nom du champ]],[1]!CRAddu[Donnée],[1]!CRAddu[Donnée],"",0,1)="","","X")</f>
        <v>#REF!</v>
      </c>
      <c r="Z109" s="218" t="e">
        <f>IF(_xlfn.XLOOKUP(Dico2[[#This Row],[Nom du champ]],[1]!CmdAnn[Donnée],[1]!CmdAnn[Donnée],"",0,1)="","","X")</f>
        <v>#REF!</v>
      </c>
      <c r="AA109" s="218" t="e">
        <f>IF(_xlfn.XLOOKUP(Dico2[[#This Row],[Nom du champ]],[1]!CRAnnu[Donnée],[1]!CRAnnu[Donnée],"",0,1)="","","X")</f>
        <v>#REF!</v>
      </c>
    </row>
    <row r="110" spans="1:27">
      <c r="A110" s="211" t="s">
        <v>341</v>
      </c>
      <c r="B110" s="223" t="s">
        <v>333</v>
      </c>
      <c r="D110" s="218" t="e">
        <f>IF(_xlfn.XLOOKUP(Dico2[[#This Row],[Nom du champ]],[1]!IPE[Donnée],[1]!IPE[Donnée],"",0,1)="","","X")</f>
        <v>#REF!</v>
      </c>
      <c r="E110" s="218" t="e">
        <f>IF(_xlfn.XLOOKUP(Dico2[[#This Row],[Nom du champ]],[1]!CmdPB[Donnée],[1]!CmdPB[Donnée],"",0,1)="","","X")</f>
        <v>#REF!</v>
      </c>
      <c r="F110" s="218" t="e">
        <f>IF(_xlfn.XLOOKUP(Dico2[[#This Row],[Nom du champ]],[1]!ARcmdPB[Donnée],[1]!ARcmdPB[Donnée],"",0,1)="","","X")</f>
        <v>#REF!</v>
      </c>
      <c r="G110" s="218" t="e">
        <f>IF(_xlfn.XLOOKUP(Dico2[[#This Row],[Nom du champ]],[1]!CRcmdPB[Donnée],[1]!CRcmdPB[Donnée],"",0,1)="","","X")</f>
        <v>#REF!</v>
      </c>
      <c r="H110" s="218" t="e">
        <f>IF(_xlfn.XLOOKUP(Dico2[[#This Row],[Nom du champ]],[1]!AnnulationPB[Donnée],[1]!AnnulationPB[Donnée],"",0,1)="","","X")</f>
        <v>#REF!</v>
      </c>
      <c r="I110" s="218" t="e">
        <f>IF(_xlfn.XLOOKUP(Dico2[[#This Row],[Nom du champ]],[1]!ARannulationPB[Donnée],[1]!ARannulationPB[Donnée],"",0,1)="","","X")</f>
        <v>#REF!</v>
      </c>
      <c r="J110" s="218" t="e">
        <f>IF(_xlfn.XLOOKUP(Dico2[[#This Row],[Nom du champ]],[1]!CmdExtU[Donnée],[1]!CmdExtU[Donnée],"",0,1)="","","X")</f>
        <v>#REF!</v>
      </c>
      <c r="K110" s="218" t="e">
        <f>IF(_xlfn.XLOOKUP(Dico2[[#This Row],[Nom du champ]],[1]!ARCmdExtU[Donnée],[1]!ARCmdExtU[Donnée],"",0,1)="","","X")</f>
        <v>#REF!</v>
      </c>
      <c r="L110" s="218" t="e">
        <f>IF(_xlfn.XLOOKUP(Dico2[[#This Row],[Nom du champ]],[1]!CRCmdExtU[Donnée],[1]!CRCmdExtU[Donnée],"",0,1)="","","X")</f>
        <v>#REF!</v>
      </c>
      <c r="M110" s="218" t="e">
        <f>IF(_xlfn.XLOOKUP(Dico2[[#This Row],[Nom du champ]],[1]!CRMad[Donnée],[1]!CRMad[Donnée],"",0,1)="","","X")</f>
        <v>#REF!</v>
      </c>
      <c r="N110" s="218" t="e">
        <f>IF(_xlfn.XLOOKUP(Dico2[[#This Row],[Nom du champ]],[1]!DeltaIPE[Donnée],[1]!DeltaIPE[Donnée],"",0,1)="","","X")</f>
        <v>#REF!</v>
      </c>
      <c r="O110" s="218" t="e">
        <f>IF(_xlfn.XLOOKUP(Dico2[[#This Row],[Nom du champ]],[1]!HistoIPE[Donnée],[1]!HistoIPE[Donnée],"",0,1)="","","X")</f>
        <v>#REF!</v>
      </c>
      <c r="P110" s="218" t="e">
        <f>IF(_xlfn.XLOOKUP(Dico2[[#This Row],[Nom du champ]],[1]!CPN[Donnée],[1]!CPN[Donnée],"",0,1)="","","X")</f>
        <v>#REF!</v>
      </c>
      <c r="Q110" s="218" t="e">
        <f>IF(_xlfn.XLOOKUP(Dico2[[#This Row],[Nom du champ]],[1]!DeltaCPN[Donnée],[1]!DeltaCPN[Donnée],"",0,1)="","","X")</f>
        <v>#REF!</v>
      </c>
      <c r="R110" s="218" t="e">
        <f>IF(_xlfn.XLOOKUP(Dico2[[#This Row],[Nom du champ]],[1]!HistoCPN[Donnée],[1]!HistoCPN[Donnée],"",0,1)="","","X")</f>
        <v>#REF!</v>
      </c>
      <c r="S110" s="218" t="e">
        <f>IF(_xlfn.XLOOKUP(Dico2[[#This Row],[Nom du champ]],[1]!CmdinfoPM[Donnée],[1]!CmdinfoPM[Donnée],"",0,1)="","","X")</f>
        <v>#REF!</v>
      </c>
      <c r="T110" s="218" t="e">
        <f>IF(_xlfn.XLOOKUP(Dico2[[#This Row],[Nom du champ]],[1]!ARCmdInfoPM[Donnée],[1]!ARCmdInfoPM[Donnée],"",0,1)="","","X")</f>
        <v>#REF!</v>
      </c>
      <c r="U110" s="218" t="e">
        <f>IF(_xlfn.XLOOKUP(Dico2[[#This Row],[Nom du champ]],[1]!ARMad[Donnée],[1]!ARMad[Donnée],"",0,1)="","","X")</f>
        <v>#REF!</v>
      </c>
      <c r="V110" s="218" t="e">
        <f>IF(_xlfn.XLOOKUP(Dico2[[#This Row],[Nom du champ]],[1]!NotifPrev[Donnée],[1]!NotifPrev[Donnée],"",0,1)="","","X")</f>
        <v>#REF!</v>
      </c>
      <c r="W110" s="218" t="e">
        <f>IF(_xlfn.XLOOKUP(Dico2[[#This Row],[Nom du champ]],[1]!CRInfoSyndic[Donnée],[1]!CRInfoSyndic[Donnée],"",0,1)="","","X")</f>
        <v>#REF!</v>
      </c>
      <c r="X110" s="218" t="e">
        <f>IF(_xlfn.XLOOKUP(Dico2[[#This Row],[Nom du champ]],[1]!Addu[Donnée],[1]!Addu[Donnée],"",0,1)="","","X")</f>
        <v>#REF!</v>
      </c>
      <c r="Y110" s="218" t="e">
        <f>IF(_xlfn.XLOOKUP(Dico2[[#This Row],[Nom du champ]],[1]!CRAddu[Donnée],[1]!CRAddu[Donnée],"",0,1)="","","X")</f>
        <v>#REF!</v>
      </c>
      <c r="Z110" s="218" t="e">
        <f>IF(_xlfn.XLOOKUP(Dico2[[#This Row],[Nom du champ]],[1]!CmdAnn[Donnée],[1]!CmdAnn[Donnée],"",0,1)="","","X")</f>
        <v>#REF!</v>
      </c>
      <c r="AA110" s="218" t="e">
        <f>IF(_xlfn.XLOOKUP(Dico2[[#This Row],[Nom du champ]],[1]!CRAnnu[Donnée],[1]!CRAnnu[Donnée],"",0,1)="","","X")</f>
        <v>#REF!</v>
      </c>
    </row>
    <row r="111" spans="1:27">
      <c r="A111" s="211" t="s">
        <v>367</v>
      </c>
      <c r="B111" s="231" t="s">
        <v>296</v>
      </c>
      <c r="D111" s="218" t="e">
        <f>IF(_xlfn.XLOOKUP(Dico2[[#This Row],[Nom du champ]],[1]!IPE[Donnée],[1]!IPE[Donnée],"",0,1)="","","X")</f>
        <v>#REF!</v>
      </c>
      <c r="E111" s="218" t="e">
        <f>IF(_xlfn.XLOOKUP(Dico2[[#This Row],[Nom du champ]],[1]!CmdPB[Donnée],[1]!CmdPB[Donnée],"",0,1)="","","X")</f>
        <v>#REF!</v>
      </c>
      <c r="F111" s="218" t="e">
        <f>IF(_xlfn.XLOOKUP(Dico2[[#This Row],[Nom du champ]],[1]!ARcmdPB[Donnée],[1]!ARcmdPB[Donnée],"",0,1)="","","X")</f>
        <v>#REF!</v>
      </c>
      <c r="G111" s="218" t="e">
        <f>IF(_xlfn.XLOOKUP(Dico2[[#This Row],[Nom du champ]],[1]!CRcmdPB[Donnée],[1]!CRcmdPB[Donnée],"",0,1)="","","X")</f>
        <v>#REF!</v>
      </c>
      <c r="H111" s="218" t="e">
        <f>IF(_xlfn.XLOOKUP(Dico2[[#This Row],[Nom du champ]],[1]!AnnulationPB[Donnée],[1]!AnnulationPB[Donnée],"",0,1)="","","X")</f>
        <v>#REF!</v>
      </c>
      <c r="I111" s="218" t="e">
        <f>IF(_xlfn.XLOOKUP(Dico2[[#This Row],[Nom du champ]],[1]!ARannulationPB[Donnée],[1]!ARannulationPB[Donnée],"",0,1)="","","X")</f>
        <v>#REF!</v>
      </c>
      <c r="J111" s="218" t="e">
        <f>IF(_xlfn.XLOOKUP(Dico2[[#This Row],[Nom du champ]],[1]!CmdExtU[Donnée],[1]!CmdExtU[Donnée],"",0,1)="","","X")</f>
        <v>#REF!</v>
      </c>
      <c r="K111" s="218" t="e">
        <f>IF(_xlfn.XLOOKUP(Dico2[[#This Row],[Nom du champ]],[1]!ARCmdExtU[Donnée],[1]!ARCmdExtU[Donnée],"",0,1)="","","X")</f>
        <v>#REF!</v>
      </c>
      <c r="L111" s="218" t="e">
        <f>IF(_xlfn.XLOOKUP(Dico2[[#This Row],[Nom du champ]],[1]!CRCmdExtU[Donnée],[1]!CRCmdExtU[Donnée],"",0,1)="","","X")</f>
        <v>#REF!</v>
      </c>
      <c r="M111" s="218" t="e">
        <f>IF(_xlfn.XLOOKUP(Dico2[[#This Row],[Nom du champ]],[1]!CRMad[Donnée],[1]!CRMad[Donnée],"",0,1)="","","X")</f>
        <v>#REF!</v>
      </c>
      <c r="N111" s="218" t="e">
        <f>IF(_xlfn.XLOOKUP(Dico2[[#This Row],[Nom du champ]],[1]!DeltaIPE[Donnée],[1]!DeltaIPE[Donnée],"",0,1)="","","X")</f>
        <v>#REF!</v>
      </c>
      <c r="O111" s="218" t="e">
        <f>IF(_xlfn.XLOOKUP(Dico2[[#This Row],[Nom du champ]],[1]!HistoIPE[Donnée],[1]!HistoIPE[Donnée],"",0,1)="","","X")</f>
        <v>#REF!</v>
      </c>
      <c r="P111" s="218" t="e">
        <f>IF(_xlfn.XLOOKUP(Dico2[[#This Row],[Nom du champ]],[1]!CPN[Donnée],[1]!CPN[Donnée],"",0,1)="","","X")</f>
        <v>#REF!</v>
      </c>
      <c r="Q111" s="218" t="e">
        <f>IF(_xlfn.XLOOKUP(Dico2[[#This Row],[Nom du champ]],[1]!DeltaCPN[Donnée],[1]!DeltaCPN[Donnée],"",0,1)="","","X")</f>
        <v>#REF!</v>
      </c>
      <c r="R111" s="218" t="e">
        <f>IF(_xlfn.XLOOKUP(Dico2[[#This Row],[Nom du champ]],[1]!HistoCPN[Donnée],[1]!HistoCPN[Donnée],"",0,1)="","","X")</f>
        <v>#REF!</v>
      </c>
      <c r="S111" s="218" t="e">
        <f>IF(_xlfn.XLOOKUP(Dico2[[#This Row],[Nom du champ]],[1]!CmdinfoPM[Donnée],[1]!CmdinfoPM[Donnée],"",0,1)="","","X")</f>
        <v>#REF!</v>
      </c>
      <c r="T111" s="218" t="e">
        <f>IF(_xlfn.XLOOKUP(Dico2[[#This Row],[Nom du champ]],[1]!ARCmdInfoPM[Donnée],[1]!ARCmdInfoPM[Donnée],"",0,1)="","","X")</f>
        <v>#REF!</v>
      </c>
      <c r="U111" s="218" t="e">
        <f>IF(_xlfn.XLOOKUP(Dico2[[#This Row],[Nom du champ]],[1]!ARMad[Donnée],[1]!ARMad[Donnée],"",0,1)="","","X")</f>
        <v>#REF!</v>
      </c>
      <c r="V111" s="218" t="e">
        <f>IF(_xlfn.XLOOKUP(Dico2[[#This Row],[Nom du champ]],[1]!NotifPrev[Donnée],[1]!NotifPrev[Donnée],"",0,1)="","","X")</f>
        <v>#REF!</v>
      </c>
      <c r="W111" s="218" t="e">
        <f>IF(_xlfn.XLOOKUP(Dico2[[#This Row],[Nom du champ]],[1]!CRInfoSyndic[Donnée],[1]!CRInfoSyndic[Donnée],"",0,1)="","","X")</f>
        <v>#REF!</v>
      </c>
      <c r="X111" s="218" t="e">
        <f>IF(_xlfn.XLOOKUP(Dico2[[#This Row],[Nom du champ]],[1]!Addu[Donnée],[1]!Addu[Donnée],"",0,1)="","","X")</f>
        <v>#REF!</v>
      </c>
      <c r="Y111" s="218" t="e">
        <f>IF(_xlfn.XLOOKUP(Dico2[[#This Row],[Nom du champ]],[1]!CRAddu[Donnée],[1]!CRAddu[Donnée],"",0,1)="","","X")</f>
        <v>#REF!</v>
      </c>
      <c r="Z111" s="218" t="e">
        <f>IF(_xlfn.XLOOKUP(Dico2[[#This Row],[Nom du champ]],[1]!CmdAnn[Donnée],[1]!CmdAnn[Donnée],"",0,1)="","","X")</f>
        <v>#REF!</v>
      </c>
      <c r="AA111" s="218" t="e">
        <f>IF(_xlfn.XLOOKUP(Dico2[[#This Row],[Nom du champ]],[1]!CRAnnu[Donnée],[1]!CRAnnu[Donnée],"",0,1)="","","X")</f>
        <v>#REF!</v>
      </c>
    </row>
    <row r="112" spans="1:27" ht="20.399999999999999">
      <c r="A112" s="274" t="s">
        <v>761</v>
      </c>
      <c r="B112" s="209" t="s">
        <v>674</v>
      </c>
      <c r="D112" s="218" t="e">
        <f>IF(_xlfn.XLOOKUP(Dico2[[#This Row],[Nom du champ]],[1]!IPE[Donnée],[1]!IPE[Donnée],"",0,1)="","","X")</f>
        <v>#REF!</v>
      </c>
      <c r="E112" s="218" t="e">
        <f>IF(_xlfn.XLOOKUP(Dico2[[#This Row],[Nom du champ]],[1]!CmdPB[Donnée],[1]!CmdPB[Donnée],"",0,1)="","","X")</f>
        <v>#REF!</v>
      </c>
      <c r="F112" s="218" t="e">
        <f>IF(_xlfn.XLOOKUP(Dico2[[#This Row],[Nom du champ]],[1]!ARcmdPB[Donnée],[1]!ARcmdPB[Donnée],"",0,1)="","","X")</f>
        <v>#REF!</v>
      </c>
      <c r="G112" s="218" t="e">
        <f>IF(_xlfn.XLOOKUP(Dico2[[#This Row],[Nom du champ]],[1]!CRcmdPB[Donnée],[1]!CRcmdPB[Donnée],"",0,1)="","","X")</f>
        <v>#REF!</v>
      </c>
      <c r="H112" s="218" t="e">
        <f>IF(_xlfn.XLOOKUP(Dico2[[#This Row],[Nom du champ]],[1]!AnnulationPB[Donnée],[1]!AnnulationPB[Donnée],"",0,1)="","","X")</f>
        <v>#REF!</v>
      </c>
      <c r="I112" s="218" t="e">
        <f>IF(_xlfn.XLOOKUP(Dico2[[#This Row],[Nom du champ]],[1]!ARannulationPB[Donnée],[1]!ARannulationPB[Donnée],"",0,1)="","","X")</f>
        <v>#REF!</v>
      </c>
      <c r="J112" s="218" t="e">
        <f>IF(_xlfn.XLOOKUP(Dico2[[#This Row],[Nom du champ]],[1]!CmdExtU[Donnée],[1]!CmdExtU[Donnée],"",0,1)="","","X")</f>
        <v>#REF!</v>
      </c>
      <c r="K112" s="218" t="e">
        <f>IF(_xlfn.XLOOKUP(Dico2[[#This Row],[Nom du champ]],[1]!ARCmdExtU[Donnée],[1]!ARCmdExtU[Donnée],"",0,1)="","","X")</f>
        <v>#REF!</v>
      </c>
      <c r="L112" s="218" t="e">
        <f>IF(_xlfn.XLOOKUP(Dico2[[#This Row],[Nom du champ]],[1]!CRCmdExtU[Donnée],[1]!CRCmdExtU[Donnée],"",0,1)="","","X")</f>
        <v>#REF!</v>
      </c>
      <c r="M112" s="218" t="e">
        <f>IF(_xlfn.XLOOKUP(Dico2[[#This Row],[Nom du champ]],[1]!CRMad[Donnée],[1]!CRMad[Donnée],"",0,1)="","","X")</f>
        <v>#REF!</v>
      </c>
      <c r="N112" s="218" t="e">
        <f>IF(_xlfn.XLOOKUP(Dico2[[#This Row],[Nom du champ]],[1]!DeltaIPE[Donnée],[1]!DeltaIPE[Donnée],"",0,1)="","","X")</f>
        <v>#REF!</v>
      </c>
      <c r="O112" s="218" t="e">
        <f>IF(_xlfn.XLOOKUP(Dico2[[#This Row],[Nom du champ]],[1]!HistoIPE[Donnée],[1]!HistoIPE[Donnée],"",0,1)="","","X")</f>
        <v>#REF!</v>
      </c>
      <c r="P112" s="218" t="e">
        <f>IF(_xlfn.XLOOKUP(Dico2[[#This Row],[Nom du champ]],[1]!CPN[Donnée],[1]!CPN[Donnée],"",0,1)="","","X")</f>
        <v>#REF!</v>
      </c>
      <c r="Q112" s="218" t="e">
        <f>IF(_xlfn.XLOOKUP(Dico2[[#This Row],[Nom du champ]],[1]!DeltaCPN[Donnée],[1]!DeltaCPN[Donnée],"",0,1)="","","X")</f>
        <v>#REF!</v>
      </c>
      <c r="R112" s="218" t="e">
        <f>IF(_xlfn.XLOOKUP(Dico2[[#This Row],[Nom du champ]],[1]!HistoCPN[Donnée],[1]!HistoCPN[Donnée],"",0,1)="","","X")</f>
        <v>#REF!</v>
      </c>
      <c r="S112" s="218" t="e">
        <f>IF(_xlfn.XLOOKUP(Dico2[[#This Row],[Nom du champ]],[1]!CmdinfoPM[Donnée],[1]!CmdinfoPM[Donnée],"",0,1)="","","X")</f>
        <v>#REF!</v>
      </c>
      <c r="T112" s="218" t="e">
        <f>IF(_xlfn.XLOOKUP(Dico2[[#This Row],[Nom du champ]],[1]!ARCmdInfoPM[Donnée],[1]!ARCmdInfoPM[Donnée],"",0,1)="","","X")</f>
        <v>#REF!</v>
      </c>
      <c r="U112" s="218" t="e">
        <f>IF(_xlfn.XLOOKUP(Dico2[[#This Row],[Nom du champ]],[1]!ARMad[Donnée],[1]!ARMad[Donnée],"",0,1)="","","X")</f>
        <v>#REF!</v>
      </c>
      <c r="V112" s="218" t="e">
        <f>IF(_xlfn.XLOOKUP(Dico2[[#This Row],[Nom du champ]],[1]!NotifPrev[Donnée],[1]!NotifPrev[Donnée],"",0,1)="","","X")</f>
        <v>#REF!</v>
      </c>
      <c r="W112" s="218" t="e">
        <f>IF(_xlfn.XLOOKUP(Dico2[[#This Row],[Nom du champ]],[1]!CRInfoSyndic[Donnée],[1]!CRInfoSyndic[Donnée],"",0,1)="","","X")</f>
        <v>#REF!</v>
      </c>
      <c r="X112" s="218" t="e">
        <f>IF(_xlfn.XLOOKUP(Dico2[[#This Row],[Nom du champ]],[1]!Addu[Donnée],[1]!Addu[Donnée],"",0,1)="","","X")</f>
        <v>#REF!</v>
      </c>
      <c r="Y112" s="218" t="e">
        <f>IF(_xlfn.XLOOKUP(Dico2[[#This Row],[Nom du champ]],[1]!CRAddu[Donnée],[1]!CRAddu[Donnée],"",0,1)="","","X")</f>
        <v>#REF!</v>
      </c>
      <c r="Z112" s="218" t="e">
        <f>IF(_xlfn.XLOOKUP(Dico2[[#This Row],[Nom du champ]],[1]!CmdAnn[Donnée],[1]!CmdAnn[Donnée],"",0,1)="","","X")</f>
        <v>#REF!</v>
      </c>
      <c r="AA112" s="218" t="e">
        <f>IF(_xlfn.XLOOKUP(Dico2[[#This Row],[Nom du champ]],[1]!CRAnnu[Donnée],[1]!CRAnnu[Donnée],"",0,1)="","","X")</f>
        <v>#REF!</v>
      </c>
    </row>
    <row r="113" spans="1:27" ht="13.2">
      <c r="A113" s="227" t="s">
        <v>609</v>
      </c>
      <c r="B113" s="235" t="s">
        <v>829</v>
      </c>
      <c r="D113" s="218" t="e">
        <f>IF(_xlfn.XLOOKUP(Dico2[[#This Row],[Nom du champ]],[1]!IPE[Donnée],[1]!IPE[Donnée],"",0,1)="","","X")</f>
        <v>#REF!</v>
      </c>
      <c r="E113" s="218" t="e">
        <f>IF(_xlfn.XLOOKUP(Dico2[[#This Row],[Nom du champ]],[1]!CmdPB[Donnée],[1]!CmdPB[Donnée],"",0,1)="","","X")</f>
        <v>#REF!</v>
      </c>
      <c r="F113" s="218" t="e">
        <f>IF(_xlfn.XLOOKUP(Dico2[[#This Row],[Nom du champ]],[1]!ARcmdPB[Donnée],[1]!ARcmdPB[Donnée],"",0,1)="","","X")</f>
        <v>#REF!</v>
      </c>
      <c r="G113" s="218" t="e">
        <f>IF(_xlfn.XLOOKUP(Dico2[[#This Row],[Nom du champ]],[1]!CRcmdPB[Donnée],[1]!CRcmdPB[Donnée],"",0,1)="","","X")</f>
        <v>#REF!</v>
      </c>
      <c r="H113" s="218" t="e">
        <f>IF(_xlfn.XLOOKUP(Dico2[[#This Row],[Nom du champ]],[1]!AnnulationPB[Donnée],[1]!AnnulationPB[Donnée],"",0,1)="","","X")</f>
        <v>#REF!</v>
      </c>
      <c r="I113" s="218" t="e">
        <f>IF(_xlfn.XLOOKUP(Dico2[[#This Row],[Nom du champ]],[1]!ARannulationPB[Donnée],[1]!ARannulationPB[Donnée],"",0,1)="","","X")</f>
        <v>#REF!</v>
      </c>
      <c r="J113" s="218" t="e">
        <f>IF(_xlfn.XLOOKUP(Dico2[[#This Row],[Nom du champ]],[1]!CmdExtU[Donnée],[1]!CmdExtU[Donnée],"",0,1)="","","X")</f>
        <v>#REF!</v>
      </c>
      <c r="K113" s="218" t="e">
        <f>IF(_xlfn.XLOOKUP(Dico2[[#This Row],[Nom du champ]],[1]!ARCmdExtU[Donnée],[1]!ARCmdExtU[Donnée],"",0,1)="","","X")</f>
        <v>#REF!</v>
      </c>
      <c r="L113" s="218" t="e">
        <f>IF(_xlfn.XLOOKUP(Dico2[[#This Row],[Nom du champ]],[1]!CRCmdExtU[Donnée],[1]!CRCmdExtU[Donnée],"",0,1)="","","X")</f>
        <v>#REF!</v>
      </c>
      <c r="M113" s="218" t="e">
        <f>IF(_xlfn.XLOOKUP(Dico2[[#This Row],[Nom du champ]],[1]!CRMad[Donnée],[1]!CRMad[Donnée],"",0,1)="","","X")</f>
        <v>#REF!</v>
      </c>
      <c r="N113" s="218" t="e">
        <f>IF(_xlfn.XLOOKUP(Dico2[[#This Row],[Nom du champ]],[1]!DeltaIPE[Donnée],[1]!DeltaIPE[Donnée],"",0,1)="","","X")</f>
        <v>#REF!</v>
      </c>
      <c r="O113" s="218" t="e">
        <f>IF(_xlfn.XLOOKUP(Dico2[[#This Row],[Nom du champ]],[1]!HistoIPE[Donnée],[1]!HistoIPE[Donnée],"",0,1)="","","X")</f>
        <v>#REF!</v>
      </c>
      <c r="P113" s="218" t="e">
        <f>IF(_xlfn.XLOOKUP(Dico2[[#This Row],[Nom du champ]],[1]!CPN[Donnée],[1]!CPN[Donnée],"",0,1)="","","X")</f>
        <v>#REF!</v>
      </c>
      <c r="Q113" s="218" t="e">
        <f>IF(_xlfn.XLOOKUP(Dico2[[#This Row],[Nom du champ]],[1]!DeltaCPN[Donnée],[1]!DeltaCPN[Donnée],"",0,1)="","","X")</f>
        <v>#REF!</v>
      </c>
      <c r="R113" s="218" t="e">
        <f>IF(_xlfn.XLOOKUP(Dico2[[#This Row],[Nom du champ]],[1]!HistoCPN[Donnée],[1]!HistoCPN[Donnée],"",0,1)="","","X")</f>
        <v>#REF!</v>
      </c>
      <c r="S113" s="218" t="e">
        <f>IF(_xlfn.XLOOKUP(Dico2[[#This Row],[Nom du champ]],[1]!CmdinfoPM[Donnée],[1]!CmdinfoPM[Donnée],"",0,1)="","","X")</f>
        <v>#REF!</v>
      </c>
      <c r="T113" s="218" t="e">
        <f>IF(_xlfn.XLOOKUP(Dico2[[#This Row],[Nom du champ]],[1]!ARCmdInfoPM[Donnée],[1]!ARCmdInfoPM[Donnée],"",0,1)="","","X")</f>
        <v>#REF!</v>
      </c>
      <c r="U113" s="218" t="e">
        <f>IF(_xlfn.XLOOKUP(Dico2[[#This Row],[Nom du champ]],[1]!ARMad[Donnée],[1]!ARMad[Donnée],"",0,1)="","","X")</f>
        <v>#REF!</v>
      </c>
      <c r="V113" s="218" t="e">
        <f>IF(_xlfn.XLOOKUP(Dico2[[#This Row],[Nom du champ]],[1]!NotifPrev[Donnée],[1]!NotifPrev[Donnée],"",0,1)="","","X")</f>
        <v>#REF!</v>
      </c>
      <c r="W113" s="218" t="e">
        <f>IF(_xlfn.XLOOKUP(Dico2[[#This Row],[Nom du champ]],[1]!CRInfoSyndic[Donnée],[1]!CRInfoSyndic[Donnée],"",0,1)="","","X")</f>
        <v>#REF!</v>
      </c>
      <c r="X113" s="218" t="e">
        <f>IF(_xlfn.XLOOKUP(Dico2[[#This Row],[Nom du champ]],[1]!Addu[Donnée],[1]!Addu[Donnée],"",0,1)="","","X")</f>
        <v>#REF!</v>
      </c>
      <c r="Y113" s="218" t="e">
        <f>IF(_xlfn.XLOOKUP(Dico2[[#This Row],[Nom du champ]],[1]!CRAddu[Donnée],[1]!CRAddu[Donnée],"",0,1)="","","X")</f>
        <v>#REF!</v>
      </c>
      <c r="Z113" s="218" t="e">
        <f>IF(_xlfn.XLOOKUP(Dico2[[#This Row],[Nom du champ]],[1]!CmdAnn[Donnée],[1]!CmdAnn[Donnée],"",0,1)="","","X")</f>
        <v>#REF!</v>
      </c>
      <c r="AA113" s="218" t="e">
        <f>IF(_xlfn.XLOOKUP(Dico2[[#This Row],[Nom du champ]],[1]!CRAnnu[Donnée],[1]!CRAnnu[Donnée],"",0,1)="","","X")</f>
        <v>#REF!</v>
      </c>
    </row>
    <row r="114" spans="1:27">
      <c r="A114" s="211" t="s">
        <v>245</v>
      </c>
      <c r="B114" s="211" t="s">
        <v>296</v>
      </c>
      <c r="D114" s="218" t="e">
        <f>IF(_xlfn.XLOOKUP(Dico2[[#This Row],[Nom du champ]],[1]!IPE[Donnée],[1]!IPE[Donnée],"",0,1)="","","X")</f>
        <v>#REF!</v>
      </c>
      <c r="E114" s="218" t="e">
        <f>IF(_xlfn.XLOOKUP(Dico2[[#This Row],[Nom du champ]],[1]!CmdPB[Donnée],[1]!CmdPB[Donnée],"",0,1)="","","X")</f>
        <v>#REF!</v>
      </c>
      <c r="F114" s="218" t="e">
        <f>IF(_xlfn.XLOOKUP(Dico2[[#This Row],[Nom du champ]],[1]!ARcmdPB[Donnée],[1]!ARcmdPB[Donnée],"",0,1)="","","X")</f>
        <v>#REF!</v>
      </c>
      <c r="G114" s="218" t="e">
        <f>IF(_xlfn.XLOOKUP(Dico2[[#This Row],[Nom du champ]],[1]!CRcmdPB[Donnée],[1]!CRcmdPB[Donnée],"",0,1)="","","X")</f>
        <v>#REF!</v>
      </c>
      <c r="H114" s="218" t="e">
        <f>IF(_xlfn.XLOOKUP(Dico2[[#This Row],[Nom du champ]],[1]!AnnulationPB[Donnée],[1]!AnnulationPB[Donnée],"",0,1)="","","X")</f>
        <v>#REF!</v>
      </c>
      <c r="I114" s="218" t="e">
        <f>IF(_xlfn.XLOOKUP(Dico2[[#This Row],[Nom du champ]],[1]!ARannulationPB[Donnée],[1]!ARannulationPB[Donnée],"",0,1)="","","X")</f>
        <v>#REF!</v>
      </c>
      <c r="J114" s="218" t="e">
        <f>IF(_xlfn.XLOOKUP(Dico2[[#This Row],[Nom du champ]],[1]!CmdExtU[Donnée],[1]!CmdExtU[Donnée],"",0,1)="","","X")</f>
        <v>#REF!</v>
      </c>
      <c r="K114" s="218" t="e">
        <f>IF(_xlfn.XLOOKUP(Dico2[[#This Row],[Nom du champ]],[1]!ARCmdExtU[Donnée],[1]!ARCmdExtU[Donnée],"",0,1)="","","X")</f>
        <v>#REF!</v>
      </c>
      <c r="L114" s="218" t="e">
        <f>IF(_xlfn.XLOOKUP(Dico2[[#This Row],[Nom du champ]],[1]!CRCmdExtU[Donnée],[1]!CRCmdExtU[Donnée],"",0,1)="","","X")</f>
        <v>#REF!</v>
      </c>
      <c r="M114" s="218" t="e">
        <f>IF(_xlfn.XLOOKUP(Dico2[[#This Row],[Nom du champ]],[1]!CRMad[Donnée],[1]!CRMad[Donnée],"",0,1)="","","X")</f>
        <v>#REF!</v>
      </c>
      <c r="N114" s="218" t="e">
        <f>IF(_xlfn.XLOOKUP(Dico2[[#This Row],[Nom du champ]],[1]!DeltaIPE[Donnée],[1]!DeltaIPE[Donnée],"",0,1)="","","X")</f>
        <v>#REF!</v>
      </c>
      <c r="O114" s="218" t="e">
        <f>IF(_xlfn.XLOOKUP(Dico2[[#This Row],[Nom du champ]],[1]!HistoIPE[Donnée],[1]!HistoIPE[Donnée],"",0,1)="","","X")</f>
        <v>#REF!</v>
      </c>
      <c r="P114" s="218" t="e">
        <f>IF(_xlfn.XLOOKUP(Dico2[[#This Row],[Nom du champ]],[1]!CPN[Donnée],[1]!CPN[Donnée],"",0,1)="","","X")</f>
        <v>#REF!</v>
      </c>
      <c r="Q114" s="218" t="e">
        <f>IF(_xlfn.XLOOKUP(Dico2[[#This Row],[Nom du champ]],[1]!DeltaCPN[Donnée],[1]!DeltaCPN[Donnée],"",0,1)="","","X")</f>
        <v>#REF!</v>
      </c>
      <c r="R114" s="218" t="e">
        <f>IF(_xlfn.XLOOKUP(Dico2[[#This Row],[Nom du champ]],[1]!HistoCPN[Donnée],[1]!HistoCPN[Donnée],"",0,1)="","","X")</f>
        <v>#REF!</v>
      </c>
      <c r="S114" s="218" t="e">
        <f>IF(_xlfn.XLOOKUP(Dico2[[#This Row],[Nom du champ]],[1]!CmdinfoPM[Donnée],[1]!CmdinfoPM[Donnée],"",0,1)="","","X")</f>
        <v>#REF!</v>
      </c>
      <c r="T114" s="218" t="e">
        <f>IF(_xlfn.XLOOKUP(Dico2[[#This Row],[Nom du champ]],[1]!ARCmdInfoPM[Donnée],[1]!ARCmdInfoPM[Donnée],"",0,1)="","","X")</f>
        <v>#REF!</v>
      </c>
      <c r="U114" s="218" t="e">
        <f>IF(_xlfn.XLOOKUP(Dico2[[#This Row],[Nom du champ]],[1]!ARMad[Donnée],[1]!ARMad[Donnée],"",0,1)="","","X")</f>
        <v>#REF!</v>
      </c>
      <c r="V114" s="218" t="e">
        <f>IF(_xlfn.XLOOKUP(Dico2[[#This Row],[Nom du champ]],[1]!NotifPrev[Donnée],[1]!NotifPrev[Donnée],"",0,1)="","","X")</f>
        <v>#REF!</v>
      </c>
      <c r="W114" s="218" t="e">
        <f>IF(_xlfn.XLOOKUP(Dico2[[#This Row],[Nom du champ]],[1]!CRInfoSyndic[Donnée],[1]!CRInfoSyndic[Donnée],"",0,1)="","","X")</f>
        <v>#REF!</v>
      </c>
      <c r="X114" s="218" t="e">
        <f>IF(_xlfn.XLOOKUP(Dico2[[#This Row],[Nom du champ]],[1]!Addu[Donnée],[1]!Addu[Donnée],"",0,1)="","","X")</f>
        <v>#REF!</v>
      </c>
      <c r="Y114" s="218" t="e">
        <f>IF(_xlfn.XLOOKUP(Dico2[[#This Row],[Nom du champ]],[1]!CRAddu[Donnée],[1]!CRAddu[Donnée],"",0,1)="","","X")</f>
        <v>#REF!</v>
      </c>
      <c r="Z114" s="218" t="e">
        <f>IF(_xlfn.XLOOKUP(Dico2[[#This Row],[Nom du champ]],[1]!CmdAnn[Donnée],[1]!CmdAnn[Donnée],"",0,1)="","","X")</f>
        <v>#REF!</v>
      </c>
      <c r="AA114" s="218" t="e">
        <f>IF(_xlfn.XLOOKUP(Dico2[[#This Row],[Nom du champ]],[1]!CRAnnu[Donnée],[1]!CRAnnu[Donnée],"",0,1)="","","X")</f>
        <v>#REF!</v>
      </c>
    </row>
    <row r="115" spans="1:27">
      <c r="A115" s="221" t="s">
        <v>158</v>
      </c>
      <c r="B115" s="221"/>
      <c r="D115" s="218" t="e">
        <f>IF(_xlfn.XLOOKUP(Dico2[[#This Row],[Nom du champ]],[1]!IPE[Donnée],[1]!IPE[Donnée],"",0,1)="","","X")</f>
        <v>#REF!</v>
      </c>
      <c r="E115" s="218" t="e">
        <f>IF(_xlfn.XLOOKUP(Dico2[[#This Row],[Nom du champ]],[1]!CmdPB[Donnée],[1]!CmdPB[Donnée],"",0,1)="","","X")</f>
        <v>#REF!</v>
      </c>
      <c r="F115" s="218" t="e">
        <f>IF(_xlfn.XLOOKUP(Dico2[[#This Row],[Nom du champ]],[1]!ARcmdPB[Donnée],[1]!ARcmdPB[Donnée],"",0,1)="","","X")</f>
        <v>#REF!</v>
      </c>
      <c r="G115" s="218" t="e">
        <f>IF(_xlfn.XLOOKUP(Dico2[[#This Row],[Nom du champ]],[1]!CRcmdPB[Donnée],[1]!CRcmdPB[Donnée],"",0,1)="","","X")</f>
        <v>#REF!</v>
      </c>
      <c r="H115" s="218" t="e">
        <f>IF(_xlfn.XLOOKUP(Dico2[[#This Row],[Nom du champ]],[1]!AnnulationPB[Donnée],[1]!AnnulationPB[Donnée],"",0,1)="","","X")</f>
        <v>#REF!</v>
      </c>
      <c r="I115" s="218" t="e">
        <f>IF(_xlfn.XLOOKUP(Dico2[[#This Row],[Nom du champ]],[1]!ARannulationPB[Donnée],[1]!ARannulationPB[Donnée],"",0,1)="","","X")</f>
        <v>#REF!</v>
      </c>
      <c r="J115" s="218" t="e">
        <f>IF(_xlfn.XLOOKUP(Dico2[[#This Row],[Nom du champ]],[1]!CmdExtU[Donnée],[1]!CmdExtU[Donnée],"",0,1)="","","X")</f>
        <v>#REF!</v>
      </c>
      <c r="K115" s="218" t="e">
        <f>IF(_xlfn.XLOOKUP(Dico2[[#This Row],[Nom du champ]],[1]!ARCmdExtU[Donnée],[1]!ARCmdExtU[Donnée],"",0,1)="","","X")</f>
        <v>#REF!</v>
      </c>
      <c r="L115" s="218" t="e">
        <f>IF(_xlfn.XLOOKUP(Dico2[[#This Row],[Nom du champ]],[1]!CRCmdExtU[Donnée],[1]!CRCmdExtU[Donnée],"",0,1)="","","X")</f>
        <v>#REF!</v>
      </c>
      <c r="M115" s="218" t="e">
        <f>IF(_xlfn.XLOOKUP(Dico2[[#This Row],[Nom du champ]],[1]!CRMad[Donnée],[1]!CRMad[Donnée],"",0,1)="","","X")</f>
        <v>#REF!</v>
      </c>
      <c r="N115" s="218" t="e">
        <f>IF(_xlfn.XLOOKUP(Dico2[[#This Row],[Nom du champ]],[1]!DeltaIPE[Donnée],[1]!DeltaIPE[Donnée],"",0,1)="","","X")</f>
        <v>#REF!</v>
      </c>
      <c r="O115" s="218" t="e">
        <f>IF(_xlfn.XLOOKUP(Dico2[[#This Row],[Nom du champ]],[1]!HistoIPE[Donnée],[1]!HistoIPE[Donnée],"",0,1)="","","X")</f>
        <v>#REF!</v>
      </c>
      <c r="P115" s="218" t="e">
        <f>IF(_xlfn.XLOOKUP(Dico2[[#This Row],[Nom du champ]],[1]!CPN[Donnée],[1]!CPN[Donnée],"",0,1)="","","X")</f>
        <v>#REF!</v>
      </c>
      <c r="Q115" s="218" t="e">
        <f>IF(_xlfn.XLOOKUP(Dico2[[#This Row],[Nom du champ]],[1]!DeltaCPN[Donnée],[1]!DeltaCPN[Donnée],"",0,1)="","","X")</f>
        <v>#REF!</v>
      </c>
      <c r="R115" s="218" t="e">
        <f>IF(_xlfn.XLOOKUP(Dico2[[#This Row],[Nom du champ]],[1]!HistoCPN[Donnée],[1]!HistoCPN[Donnée],"",0,1)="","","X")</f>
        <v>#REF!</v>
      </c>
      <c r="S115" s="218" t="e">
        <f>IF(_xlfn.XLOOKUP(Dico2[[#This Row],[Nom du champ]],[1]!CmdinfoPM[Donnée],[1]!CmdinfoPM[Donnée],"",0,1)="","","X")</f>
        <v>#REF!</v>
      </c>
      <c r="T115" s="218" t="e">
        <f>IF(_xlfn.XLOOKUP(Dico2[[#This Row],[Nom du champ]],[1]!ARCmdInfoPM[Donnée],[1]!ARCmdInfoPM[Donnée],"",0,1)="","","X")</f>
        <v>#REF!</v>
      </c>
      <c r="U115" s="218" t="e">
        <f>IF(_xlfn.XLOOKUP(Dico2[[#This Row],[Nom du champ]],[1]!ARMad[Donnée],[1]!ARMad[Donnée],"",0,1)="","","X")</f>
        <v>#REF!</v>
      </c>
      <c r="V115" s="218" t="e">
        <f>IF(_xlfn.XLOOKUP(Dico2[[#This Row],[Nom du champ]],[1]!NotifPrev[Donnée],[1]!NotifPrev[Donnée],"",0,1)="","","X")</f>
        <v>#REF!</v>
      </c>
      <c r="W115" s="218" t="e">
        <f>IF(_xlfn.XLOOKUP(Dico2[[#This Row],[Nom du champ]],[1]!CRInfoSyndic[Donnée],[1]!CRInfoSyndic[Donnée],"",0,1)="","","X")</f>
        <v>#REF!</v>
      </c>
      <c r="X115" s="218" t="e">
        <f>IF(_xlfn.XLOOKUP(Dico2[[#This Row],[Nom du champ]],[1]!Addu[Donnée],[1]!Addu[Donnée],"",0,1)="","","X")</f>
        <v>#REF!</v>
      </c>
      <c r="Y115" s="218" t="e">
        <f>IF(_xlfn.XLOOKUP(Dico2[[#This Row],[Nom du champ]],[1]!CRAddu[Donnée],[1]!CRAddu[Donnée],"",0,1)="","","X")</f>
        <v>#REF!</v>
      </c>
      <c r="Z115" s="218" t="e">
        <f>IF(_xlfn.XLOOKUP(Dico2[[#This Row],[Nom du champ]],[1]!CmdAnn[Donnée],[1]!CmdAnn[Donnée],"",0,1)="","","X")</f>
        <v>#REF!</v>
      </c>
      <c r="AA115" s="218" t="e">
        <f>IF(_xlfn.XLOOKUP(Dico2[[#This Row],[Nom du champ]],[1]!CRAnnu[Donnée],[1]!CRAnnu[Donnée],"",0,1)="","","X")</f>
        <v>#REF!</v>
      </c>
    </row>
    <row r="116" spans="1:27">
      <c r="A116" s="221" t="s">
        <v>651</v>
      </c>
      <c r="B116" s="219"/>
      <c r="D116" s="218" t="e">
        <f>IF(_xlfn.XLOOKUP(Dico2[[#This Row],[Nom du champ]],[1]!IPE[Donnée],[1]!IPE[Donnée],"",0,1)="","","X")</f>
        <v>#REF!</v>
      </c>
      <c r="E116" s="218" t="e">
        <f>IF(_xlfn.XLOOKUP(Dico2[[#This Row],[Nom du champ]],[1]!CmdPB[Donnée],[1]!CmdPB[Donnée],"",0,1)="","","X")</f>
        <v>#REF!</v>
      </c>
      <c r="F116" s="218" t="e">
        <f>IF(_xlfn.XLOOKUP(Dico2[[#This Row],[Nom du champ]],[1]!ARcmdPB[Donnée],[1]!ARcmdPB[Donnée],"",0,1)="","","X")</f>
        <v>#REF!</v>
      </c>
      <c r="G116" s="218" t="e">
        <f>IF(_xlfn.XLOOKUP(Dico2[[#This Row],[Nom du champ]],[1]!CRcmdPB[Donnée],[1]!CRcmdPB[Donnée],"",0,1)="","","X")</f>
        <v>#REF!</v>
      </c>
      <c r="H116" s="218" t="e">
        <f>IF(_xlfn.XLOOKUP(Dico2[[#This Row],[Nom du champ]],[1]!AnnulationPB[Donnée],[1]!AnnulationPB[Donnée],"",0,1)="","","X")</f>
        <v>#REF!</v>
      </c>
      <c r="I116" s="218" t="e">
        <f>IF(_xlfn.XLOOKUP(Dico2[[#This Row],[Nom du champ]],[1]!ARannulationPB[Donnée],[1]!ARannulationPB[Donnée],"",0,1)="","","X")</f>
        <v>#REF!</v>
      </c>
      <c r="J116" s="218" t="e">
        <f>IF(_xlfn.XLOOKUP(Dico2[[#This Row],[Nom du champ]],[1]!CmdExtU[Donnée],[1]!CmdExtU[Donnée],"",0,1)="","","X")</f>
        <v>#REF!</v>
      </c>
      <c r="K116" s="218" t="e">
        <f>IF(_xlfn.XLOOKUP(Dico2[[#This Row],[Nom du champ]],[1]!ARCmdExtU[Donnée],[1]!ARCmdExtU[Donnée],"",0,1)="","","X")</f>
        <v>#REF!</v>
      </c>
      <c r="L116" s="218" t="e">
        <f>IF(_xlfn.XLOOKUP(Dico2[[#This Row],[Nom du champ]],[1]!CRCmdExtU[Donnée],[1]!CRCmdExtU[Donnée],"",0,1)="","","X")</f>
        <v>#REF!</v>
      </c>
      <c r="M116" s="218" t="e">
        <f>IF(_xlfn.XLOOKUP(Dico2[[#This Row],[Nom du champ]],[1]!CRMad[Donnée],[1]!CRMad[Donnée],"",0,1)="","","X")</f>
        <v>#REF!</v>
      </c>
      <c r="N116" s="218" t="e">
        <f>IF(_xlfn.XLOOKUP(Dico2[[#This Row],[Nom du champ]],[1]!DeltaIPE[Donnée],[1]!DeltaIPE[Donnée],"",0,1)="","","X")</f>
        <v>#REF!</v>
      </c>
      <c r="O116" s="218" t="e">
        <f>IF(_xlfn.XLOOKUP(Dico2[[#This Row],[Nom du champ]],[1]!HistoIPE[Donnée],[1]!HistoIPE[Donnée],"",0,1)="","","X")</f>
        <v>#REF!</v>
      </c>
      <c r="P116" s="218" t="e">
        <f>IF(_xlfn.XLOOKUP(Dico2[[#This Row],[Nom du champ]],[1]!CPN[Donnée],[1]!CPN[Donnée],"",0,1)="","","X")</f>
        <v>#REF!</v>
      </c>
      <c r="Q116" s="218" t="e">
        <f>IF(_xlfn.XLOOKUP(Dico2[[#This Row],[Nom du champ]],[1]!DeltaCPN[Donnée],[1]!DeltaCPN[Donnée],"",0,1)="","","X")</f>
        <v>#REF!</v>
      </c>
      <c r="R116" s="218" t="e">
        <f>IF(_xlfn.XLOOKUP(Dico2[[#This Row],[Nom du champ]],[1]!HistoCPN[Donnée],[1]!HistoCPN[Donnée],"",0,1)="","","X")</f>
        <v>#REF!</v>
      </c>
      <c r="S116" s="218" t="e">
        <f>IF(_xlfn.XLOOKUP(Dico2[[#This Row],[Nom du champ]],[1]!CmdinfoPM[Donnée],[1]!CmdinfoPM[Donnée],"",0,1)="","","X")</f>
        <v>#REF!</v>
      </c>
      <c r="T116" s="218" t="e">
        <f>IF(_xlfn.XLOOKUP(Dico2[[#This Row],[Nom du champ]],[1]!ARCmdInfoPM[Donnée],[1]!ARCmdInfoPM[Donnée],"",0,1)="","","X")</f>
        <v>#REF!</v>
      </c>
      <c r="U116" s="218" t="e">
        <f>IF(_xlfn.XLOOKUP(Dico2[[#This Row],[Nom du champ]],[1]!ARMad[Donnée],[1]!ARMad[Donnée],"",0,1)="","","X")</f>
        <v>#REF!</v>
      </c>
      <c r="V116" s="218" t="e">
        <f>IF(_xlfn.XLOOKUP(Dico2[[#This Row],[Nom du champ]],[1]!NotifPrev[Donnée],[1]!NotifPrev[Donnée],"",0,1)="","","X")</f>
        <v>#REF!</v>
      </c>
      <c r="W116" s="218" t="e">
        <f>IF(_xlfn.XLOOKUP(Dico2[[#This Row],[Nom du champ]],[1]!CRInfoSyndic[Donnée],[1]!CRInfoSyndic[Donnée],"",0,1)="","","X")</f>
        <v>#REF!</v>
      </c>
      <c r="X116" s="218" t="e">
        <f>IF(_xlfn.XLOOKUP(Dico2[[#This Row],[Nom du champ]],[1]!Addu[Donnée],[1]!Addu[Donnée],"",0,1)="","","X")</f>
        <v>#REF!</v>
      </c>
      <c r="Y116" s="218" t="e">
        <f>IF(_xlfn.XLOOKUP(Dico2[[#This Row],[Nom du champ]],[1]!CRAddu[Donnée],[1]!CRAddu[Donnée],"",0,1)="","","X")</f>
        <v>#REF!</v>
      </c>
      <c r="Z116" s="218" t="e">
        <f>IF(_xlfn.XLOOKUP(Dico2[[#This Row],[Nom du champ]],[1]!CmdAnn[Donnée],[1]!CmdAnn[Donnée],"",0,1)="","","X")</f>
        <v>#REF!</v>
      </c>
      <c r="AA116" s="218" t="e">
        <f>IF(_xlfn.XLOOKUP(Dico2[[#This Row],[Nom du champ]],[1]!CRAnnu[Donnée],[1]!CRAnnu[Donnée],"",0,1)="","","X")</f>
        <v>#REF!</v>
      </c>
    </row>
    <row r="117" spans="1:27" ht="20.399999999999999">
      <c r="A117" s="211" t="s">
        <v>530</v>
      </c>
      <c r="B117" s="211" t="s">
        <v>257</v>
      </c>
      <c r="D117" s="218" t="e">
        <f>IF(_xlfn.XLOOKUP(Dico2[[#This Row],[Nom du champ]],[1]!IPE[Donnée],[1]!IPE[Donnée],"",0,1)="","","X")</f>
        <v>#REF!</v>
      </c>
      <c r="E117" s="218" t="e">
        <f>IF(_xlfn.XLOOKUP(Dico2[[#This Row],[Nom du champ]],[1]!CmdPB[Donnée],[1]!CmdPB[Donnée],"",0,1)="","","X")</f>
        <v>#REF!</v>
      </c>
      <c r="F117" s="218" t="e">
        <f>IF(_xlfn.XLOOKUP(Dico2[[#This Row],[Nom du champ]],[1]!ARcmdPB[Donnée],[1]!ARcmdPB[Donnée],"",0,1)="","","X")</f>
        <v>#REF!</v>
      </c>
      <c r="G117" s="218" t="e">
        <f>IF(_xlfn.XLOOKUP(Dico2[[#This Row],[Nom du champ]],[1]!CRcmdPB[Donnée],[1]!CRcmdPB[Donnée],"",0,1)="","","X")</f>
        <v>#REF!</v>
      </c>
      <c r="H117" s="218" t="e">
        <f>IF(_xlfn.XLOOKUP(Dico2[[#This Row],[Nom du champ]],[1]!AnnulationPB[Donnée],[1]!AnnulationPB[Donnée],"",0,1)="","","X")</f>
        <v>#REF!</v>
      </c>
      <c r="I117" s="218" t="e">
        <f>IF(_xlfn.XLOOKUP(Dico2[[#This Row],[Nom du champ]],[1]!ARannulationPB[Donnée],[1]!ARannulationPB[Donnée],"",0,1)="","","X")</f>
        <v>#REF!</v>
      </c>
      <c r="J117" s="218" t="e">
        <f>IF(_xlfn.XLOOKUP(Dico2[[#This Row],[Nom du champ]],[1]!CmdExtU[Donnée],[1]!CmdExtU[Donnée],"",0,1)="","","X")</f>
        <v>#REF!</v>
      </c>
      <c r="K117" s="218" t="e">
        <f>IF(_xlfn.XLOOKUP(Dico2[[#This Row],[Nom du champ]],[1]!ARCmdExtU[Donnée],[1]!ARCmdExtU[Donnée],"",0,1)="","","X")</f>
        <v>#REF!</v>
      </c>
      <c r="L117" s="218" t="e">
        <f>IF(_xlfn.XLOOKUP(Dico2[[#This Row],[Nom du champ]],[1]!CRCmdExtU[Donnée],[1]!CRCmdExtU[Donnée],"",0,1)="","","X")</f>
        <v>#REF!</v>
      </c>
      <c r="M117" s="218" t="e">
        <f>IF(_xlfn.XLOOKUP(Dico2[[#This Row],[Nom du champ]],[1]!CRMad[Donnée],[1]!CRMad[Donnée],"",0,1)="","","X")</f>
        <v>#REF!</v>
      </c>
      <c r="N117" s="218" t="e">
        <f>IF(_xlfn.XLOOKUP(Dico2[[#This Row],[Nom du champ]],[1]!DeltaIPE[Donnée],[1]!DeltaIPE[Donnée],"",0,1)="","","X")</f>
        <v>#REF!</v>
      </c>
      <c r="O117" s="218" t="e">
        <f>IF(_xlfn.XLOOKUP(Dico2[[#This Row],[Nom du champ]],[1]!HistoIPE[Donnée],[1]!HistoIPE[Donnée],"",0,1)="","","X")</f>
        <v>#REF!</v>
      </c>
      <c r="P117" s="218" t="e">
        <f>IF(_xlfn.XLOOKUP(Dico2[[#This Row],[Nom du champ]],[1]!CPN[Donnée],[1]!CPN[Donnée],"",0,1)="","","X")</f>
        <v>#REF!</v>
      </c>
      <c r="Q117" s="218" t="e">
        <f>IF(_xlfn.XLOOKUP(Dico2[[#This Row],[Nom du champ]],[1]!DeltaCPN[Donnée],[1]!DeltaCPN[Donnée],"",0,1)="","","X")</f>
        <v>#REF!</v>
      </c>
      <c r="R117" s="218" t="e">
        <f>IF(_xlfn.XLOOKUP(Dico2[[#This Row],[Nom du champ]],[1]!HistoCPN[Donnée],[1]!HistoCPN[Donnée],"",0,1)="","","X")</f>
        <v>#REF!</v>
      </c>
      <c r="S117" s="218" t="e">
        <f>IF(_xlfn.XLOOKUP(Dico2[[#This Row],[Nom du champ]],[1]!CmdinfoPM[Donnée],[1]!CmdinfoPM[Donnée],"",0,1)="","","X")</f>
        <v>#REF!</v>
      </c>
      <c r="T117" s="218" t="e">
        <f>IF(_xlfn.XLOOKUP(Dico2[[#This Row],[Nom du champ]],[1]!ARCmdInfoPM[Donnée],[1]!ARCmdInfoPM[Donnée],"",0,1)="","","X")</f>
        <v>#REF!</v>
      </c>
      <c r="U117" s="218" t="e">
        <f>IF(_xlfn.XLOOKUP(Dico2[[#This Row],[Nom du champ]],[1]!ARMad[Donnée],[1]!ARMad[Donnée],"",0,1)="","","X")</f>
        <v>#REF!</v>
      </c>
      <c r="V117" s="218" t="e">
        <f>IF(_xlfn.XLOOKUP(Dico2[[#This Row],[Nom du champ]],[1]!NotifPrev[Donnée],[1]!NotifPrev[Donnée],"",0,1)="","","X")</f>
        <v>#REF!</v>
      </c>
      <c r="W117" s="218" t="e">
        <f>IF(_xlfn.XLOOKUP(Dico2[[#This Row],[Nom du champ]],[1]!CRInfoSyndic[Donnée],[1]!CRInfoSyndic[Donnée],"",0,1)="","","X")</f>
        <v>#REF!</v>
      </c>
      <c r="X117" s="218" t="e">
        <f>IF(_xlfn.XLOOKUP(Dico2[[#This Row],[Nom du champ]],[1]!Addu[Donnée],[1]!Addu[Donnée],"",0,1)="","","X")</f>
        <v>#REF!</v>
      </c>
      <c r="Y117" s="218" t="e">
        <f>IF(_xlfn.XLOOKUP(Dico2[[#This Row],[Nom du champ]],[1]!CRAddu[Donnée],[1]!CRAddu[Donnée],"",0,1)="","","X")</f>
        <v>#REF!</v>
      </c>
      <c r="Z117" s="218" t="e">
        <f>IF(_xlfn.XLOOKUP(Dico2[[#This Row],[Nom du champ]],[1]!CmdAnn[Donnée],[1]!CmdAnn[Donnée],"",0,1)="","","X")</f>
        <v>#REF!</v>
      </c>
      <c r="AA117" s="218" t="e">
        <f>IF(_xlfn.XLOOKUP(Dico2[[#This Row],[Nom du champ]],[1]!CRAnnu[Donnée],[1]!CRAnnu[Donnée],"",0,1)="","","X")</f>
        <v>#REF!</v>
      </c>
    </row>
    <row r="118" spans="1:27">
      <c r="A118" s="221" t="s">
        <v>178</v>
      </c>
      <c r="B118" s="221"/>
      <c r="D118" s="218" t="e">
        <f>IF(_xlfn.XLOOKUP(Dico2[[#This Row],[Nom du champ]],[1]!IPE[Donnée],[1]!IPE[Donnée],"",0,1)="","","X")</f>
        <v>#REF!</v>
      </c>
      <c r="E118" s="218" t="e">
        <f>IF(_xlfn.XLOOKUP(Dico2[[#This Row],[Nom du champ]],[1]!CmdPB[Donnée],[1]!CmdPB[Donnée],"",0,1)="","","X")</f>
        <v>#REF!</v>
      </c>
      <c r="F118" s="218" t="e">
        <f>IF(_xlfn.XLOOKUP(Dico2[[#This Row],[Nom du champ]],[1]!ARcmdPB[Donnée],[1]!ARcmdPB[Donnée],"",0,1)="","","X")</f>
        <v>#REF!</v>
      </c>
      <c r="G118" s="218" t="e">
        <f>IF(_xlfn.XLOOKUP(Dico2[[#This Row],[Nom du champ]],[1]!CRcmdPB[Donnée],[1]!CRcmdPB[Donnée],"",0,1)="","","X")</f>
        <v>#REF!</v>
      </c>
      <c r="H118" s="218" t="e">
        <f>IF(_xlfn.XLOOKUP(Dico2[[#This Row],[Nom du champ]],[1]!AnnulationPB[Donnée],[1]!AnnulationPB[Donnée],"",0,1)="","","X")</f>
        <v>#REF!</v>
      </c>
      <c r="I118" s="218" t="e">
        <f>IF(_xlfn.XLOOKUP(Dico2[[#This Row],[Nom du champ]],[1]!ARannulationPB[Donnée],[1]!ARannulationPB[Donnée],"",0,1)="","","X")</f>
        <v>#REF!</v>
      </c>
      <c r="J118" s="218" t="e">
        <f>IF(_xlfn.XLOOKUP(Dico2[[#This Row],[Nom du champ]],[1]!CmdExtU[Donnée],[1]!CmdExtU[Donnée],"",0,1)="","","X")</f>
        <v>#REF!</v>
      </c>
      <c r="K118" s="218" t="e">
        <f>IF(_xlfn.XLOOKUP(Dico2[[#This Row],[Nom du champ]],[1]!ARCmdExtU[Donnée],[1]!ARCmdExtU[Donnée],"",0,1)="","","X")</f>
        <v>#REF!</v>
      </c>
      <c r="L118" s="218" t="e">
        <f>IF(_xlfn.XLOOKUP(Dico2[[#This Row],[Nom du champ]],[1]!CRCmdExtU[Donnée],[1]!CRCmdExtU[Donnée],"",0,1)="","","X")</f>
        <v>#REF!</v>
      </c>
      <c r="M118" s="218" t="e">
        <f>IF(_xlfn.XLOOKUP(Dico2[[#This Row],[Nom du champ]],[1]!CRMad[Donnée],[1]!CRMad[Donnée],"",0,1)="","","X")</f>
        <v>#REF!</v>
      </c>
      <c r="N118" s="218" t="e">
        <f>IF(_xlfn.XLOOKUP(Dico2[[#This Row],[Nom du champ]],[1]!DeltaIPE[Donnée],[1]!DeltaIPE[Donnée],"",0,1)="","","X")</f>
        <v>#REF!</v>
      </c>
      <c r="O118" s="218" t="e">
        <f>IF(_xlfn.XLOOKUP(Dico2[[#This Row],[Nom du champ]],[1]!HistoIPE[Donnée],[1]!HistoIPE[Donnée],"",0,1)="","","X")</f>
        <v>#REF!</v>
      </c>
      <c r="P118" s="218" t="e">
        <f>IF(_xlfn.XLOOKUP(Dico2[[#This Row],[Nom du champ]],[1]!CPN[Donnée],[1]!CPN[Donnée],"",0,1)="","","X")</f>
        <v>#REF!</v>
      </c>
      <c r="Q118" s="218" t="e">
        <f>IF(_xlfn.XLOOKUP(Dico2[[#This Row],[Nom du champ]],[1]!DeltaCPN[Donnée],[1]!DeltaCPN[Donnée],"",0,1)="","","X")</f>
        <v>#REF!</v>
      </c>
      <c r="R118" s="218" t="e">
        <f>IF(_xlfn.XLOOKUP(Dico2[[#This Row],[Nom du champ]],[1]!HistoCPN[Donnée],[1]!HistoCPN[Donnée],"",0,1)="","","X")</f>
        <v>#REF!</v>
      </c>
      <c r="S118" s="218" t="e">
        <f>IF(_xlfn.XLOOKUP(Dico2[[#This Row],[Nom du champ]],[1]!CmdinfoPM[Donnée],[1]!CmdinfoPM[Donnée],"",0,1)="","","X")</f>
        <v>#REF!</v>
      </c>
      <c r="T118" s="218" t="e">
        <f>IF(_xlfn.XLOOKUP(Dico2[[#This Row],[Nom du champ]],[1]!ARCmdInfoPM[Donnée],[1]!ARCmdInfoPM[Donnée],"",0,1)="","","X")</f>
        <v>#REF!</v>
      </c>
      <c r="U118" s="218" t="e">
        <f>IF(_xlfn.XLOOKUP(Dico2[[#This Row],[Nom du champ]],[1]!ARMad[Donnée],[1]!ARMad[Donnée],"",0,1)="","","X")</f>
        <v>#REF!</v>
      </c>
      <c r="V118" s="218" t="e">
        <f>IF(_xlfn.XLOOKUP(Dico2[[#This Row],[Nom du champ]],[1]!NotifPrev[Donnée],[1]!NotifPrev[Donnée],"",0,1)="","","X")</f>
        <v>#REF!</v>
      </c>
      <c r="W118" s="218" t="e">
        <f>IF(_xlfn.XLOOKUP(Dico2[[#This Row],[Nom du champ]],[1]!CRInfoSyndic[Donnée],[1]!CRInfoSyndic[Donnée],"",0,1)="","","X")</f>
        <v>#REF!</v>
      </c>
      <c r="X118" s="218" t="e">
        <f>IF(_xlfn.XLOOKUP(Dico2[[#This Row],[Nom du champ]],[1]!Addu[Donnée],[1]!Addu[Donnée],"",0,1)="","","X")</f>
        <v>#REF!</v>
      </c>
      <c r="Y118" s="218" t="e">
        <f>IF(_xlfn.XLOOKUP(Dico2[[#This Row],[Nom du champ]],[1]!CRAddu[Donnée],[1]!CRAddu[Donnée],"",0,1)="","","X")</f>
        <v>#REF!</v>
      </c>
      <c r="Z118" s="218" t="e">
        <f>IF(_xlfn.XLOOKUP(Dico2[[#This Row],[Nom du champ]],[1]!CmdAnn[Donnée],[1]!CmdAnn[Donnée],"",0,1)="","","X")</f>
        <v>#REF!</v>
      </c>
      <c r="AA118" s="218" t="e">
        <f>IF(_xlfn.XLOOKUP(Dico2[[#This Row],[Nom du champ]],[1]!CRAnnu[Donnée],[1]!CRAnnu[Donnée],"",0,1)="","","X")</f>
        <v>#REF!</v>
      </c>
    </row>
    <row r="119" spans="1:27" ht="20.399999999999999">
      <c r="A119" s="211" t="s">
        <v>529</v>
      </c>
      <c r="B119" s="211" t="s">
        <v>257</v>
      </c>
      <c r="D119" s="218" t="e">
        <f>IF(_xlfn.XLOOKUP(Dico2[[#This Row],[Nom du champ]],[1]!IPE[Donnée],[1]!IPE[Donnée],"",0,1)="","","X")</f>
        <v>#REF!</v>
      </c>
      <c r="E119" s="218" t="e">
        <f>IF(_xlfn.XLOOKUP(Dico2[[#This Row],[Nom du champ]],[1]!CmdPB[Donnée],[1]!CmdPB[Donnée],"",0,1)="","","X")</f>
        <v>#REF!</v>
      </c>
      <c r="F119" s="218" t="e">
        <f>IF(_xlfn.XLOOKUP(Dico2[[#This Row],[Nom du champ]],[1]!ARcmdPB[Donnée],[1]!ARcmdPB[Donnée],"",0,1)="","","X")</f>
        <v>#REF!</v>
      </c>
      <c r="G119" s="218" t="e">
        <f>IF(_xlfn.XLOOKUP(Dico2[[#This Row],[Nom du champ]],[1]!CRcmdPB[Donnée],[1]!CRcmdPB[Donnée],"",0,1)="","","X")</f>
        <v>#REF!</v>
      </c>
      <c r="H119" s="218" t="e">
        <f>IF(_xlfn.XLOOKUP(Dico2[[#This Row],[Nom du champ]],[1]!AnnulationPB[Donnée],[1]!AnnulationPB[Donnée],"",0,1)="","","X")</f>
        <v>#REF!</v>
      </c>
      <c r="I119" s="218" t="e">
        <f>IF(_xlfn.XLOOKUP(Dico2[[#This Row],[Nom du champ]],[1]!ARannulationPB[Donnée],[1]!ARannulationPB[Donnée],"",0,1)="","","X")</f>
        <v>#REF!</v>
      </c>
      <c r="J119" s="218" t="e">
        <f>IF(_xlfn.XLOOKUP(Dico2[[#This Row],[Nom du champ]],[1]!CmdExtU[Donnée],[1]!CmdExtU[Donnée],"",0,1)="","","X")</f>
        <v>#REF!</v>
      </c>
      <c r="K119" s="218" t="e">
        <f>IF(_xlfn.XLOOKUP(Dico2[[#This Row],[Nom du champ]],[1]!ARCmdExtU[Donnée],[1]!ARCmdExtU[Donnée],"",0,1)="","","X")</f>
        <v>#REF!</v>
      </c>
      <c r="L119" s="218" t="e">
        <f>IF(_xlfn.XLOOKUP(Dico2[[#This Row],[Nom du champ]],[1]!CRCmdExtU[Donnée],[1]!CRCmdExtU[Donnée],"",0,1)="","","X")</f>
        <v>#REF!</v>
      </c>
      <c r="M119" s="218" t="e">
        <f>IF(_xlfn.XLOOKUP(Dico2[[#This Row],[Nom du champ]],[1]!CRMad[Donnée],[1]!CRMad[Donnée],"",0,1)="","","X")</f>
        <v>#REF!</v>
      </c>
      <c r="N119" s="218" t="e">
        <f>IF(_xlfn.XLOOKUP(Dico2[[#This Row],[Nom du champ]],[1]!DeltaIPE[Donnée],[1]!DeltaIPE[Donnée],"",0,1)="","","X")</f>
        <v>#REF!</v>
      </c>
      <c r="O119" s="218" t="e">
        <f>IF(_xlfn.XLOOKUP(Dico2[[#This Row],[Nom du champ]],[1]!HistoIPE[Donnée],[1]!HistoIPE[Donnée],"",0,1)="","","X")</f>
        <v>#REF!</v>
      </c>
      <c r="P119" s="218" t="e">
        <f>IF(_xlfn.XLOOKUP(Dico2[[#This Row],[Nom du champ]],[1]!CPN[Donnée],[1]!CPN[Donnée],"",0,1)="","","X")</f>
        <v>#REF!</v>
      </c>
      <c r="Q119" s="218" t="e">
        <f>IF(_xlfn.XLOOKUP(Dico2[[#This Row],[Nom du champ]],[1]!DeltaCPN[Donnée],[1]!DeltaCPN[Donnée],"",0,1)="","","X")</f>
        <v>#REF!</v>
      </c>
      <c r="R119" s="218" t="e">
        <f>IF(_xlfn.XLOOKUP(Dico2[[#This Row],[Nom du champ]],[1]!HistoCPN[Donnée],[1]!HistoCPN[Donnée],"",0,1)="","","X")</f>
        <v>#REF!</v>
      </c>
      <c r="S119" s="218" t="e">
        <f>IF(_xlfn.XLOOKUP(Dico2[[#This Row],[Nom du champ]],[1]!CmdinfoPM[Donnée],[1]!CmdinfoPM[Donnée],"",0,1)="","","X")</f>
        <v>#REF!</v>
      </c>
      <c r="T119" s="218" t="e">
        <f>IF(_xlfn.XLOOKUP(Dico2[[#This Row],[Nom du champ]],[1]!ARCmdInfoPM[Donnée],[1]!ARCmdInfoPM[Donnée],"",0,1)="","","X")</f>
        <v>#REF!</v>
      </c>
      <c r="U119" s="218" t="e">
        <f>IF(_xlfn.XLOOKUP(Dico2[[#This Row],[Nom du champ]],[1]!ARMad[Donnée],[1]!ARMad[Donnée],"",0,1)="","","X")</f>
        <v>#REF!</v>
      </c>
      <c r="V119" s="218" t="e">
        <f>IF(_xlfn.XLOOKUP(Dico2[[#This Row],[Nom du champ]],[1]!NotifPrev[Donnée],[1]!NotifPrev[Donnée],"",0,1)="","","X")</f>
        <v>#REF!</v>
      </c>
      <c r="W119" s="218" t="e">
        <f>IF(_xlfn.XLOOKUP(Dico2[[#This Row],[Nom du champ]],[1]!CRInfoSyndic[Donnée],[1]!CRInfoSyndic[Donnée],"",0,1)="","","X")</f>
        <v>#REF!</v>
      </c>
      <c r="X119" s="218" t="e">
        <f>IF(_xlfn.XLOOKUP(Dico2[[#This Row],[Nom du champ]],[1]!Addu[Donnée],[1]!Addu[Donnée],"",0,1)="","","X")</f>
        <v>#REF!</v>
      </c>
      <c r="Y119" s="218" t="e">
        <f>IF(_xlfn.XLOOKUP(Dico2[[#This Row],[Nom du champ]],[1]!CRAddu[Donnée],[1]!CRAddu[Donnée],"",0,1)="","","X")</f>
        <v>#REF!</v>
      </c>
      <c r="Z119" s="218" t="e">
        <f>IF(_xlfn.XLOOKUP(Dico2[[#This Row],[Nom du champ]],[1]!CmdAnn[Donnée],[1]!CmdAnn[Donnée],"",0,1)="","","X")</f>
        <v>#REF!</v>
      </c>
      <c r="AA119" s="218" t="e">
        <f>IF(_xlfn.XLOOKUP(Dico2[[#This Row],[Nom du champ]],[1]!CRAnnu[Donnée],[1]!CRAnnu[Donnée],"",0,1)="","","X")</f>
        <v>#REF!</v>
      </c>
    </row>
    <row r="120" spans="1:27" ht="20.399999999999999">
      <c r="A120" s="233" t="s">
        <v>644</v>
      </c>
      <c r="B120" s="211" t="s">
        <v>654</v>
      </c>
      <c r="D120" s="218" t="e">
        <f>IF(_xlfn.XLOOKUP(Dico2[[#This Row],[Nom du champ]],[1]!IPE[Donnée],[1]!IPE[Donnée],"",0,1)="","","X")</f>
        <v>#REF!</v>
      </c>
      <c r="E120" s="218" t="e">
        <f>IF(_xlfn.XLOOKUP(Dico2[[#This Row],[Nom du champ]],[1]!CmdPB[Donnée],[1]!CmdPB[Donnée],"",0,1)="","","X")</f>
        <v>#REF!</v>
      </c>
      <c r="F120" s="218" t="e">
        <f>IF(_xlfn.XLOOKUP(Dico2[[#This Row],[Nom du champ]],[1]!ARcmdPB[Donnée],[1]!ARcmdPB[Donnée],"",0,1)="","","X")</f>
        <v>#REF!</v>
      </c>
      <c r="G120" s="218" t="e">
        <f>IF(_xlfn.XLOOKUP(Dico2[[#This Row],[Nom du champ]],[1]!CRcmdPB[Donnée],[1]!CRcmdPB[Donnée],"",0,1)="","","X")</f>
        <v>#REF!</v>
      </c>
      <c r="H120" s="218" t="e">
        <f>IF(_xlfn.XLOOKUP(Dico2[[#This Row],[Nom du champ]],[1]!AnnulationPB[Donnée],[1]!AnnulationPB[Donnée],"",0,1)="","","X")</f>
        <v>#REF!</v>
      </c>
      <c r="I120" s="218" t="e">
        <f>IF(_xlfn.XLOOKUP(Dico2[[#This Row],[Nom du champ]],[1]!ARannulationPB[Donnée],[1]!ARannulationPB[Donnée],"",0,1)="","","X")</f>
        <v>#REF!</v>
      </c>
      <c r="J120" s="218" t="e">
        <f>IF(_xlfn.XLOOKUP(Dico2[[#This Row],[Nom du champ]],[1]!CmdExtU[Donnée],[1]!CmdExtU[Donnée],"",0,1)="","","X")</f>
        <v>#REF!</v>
      </c>
      <c r="K120" s="218" t="e">
        <f>IF(_xlfn.XLOOKUP(Dico2[[#This Row],[Nom du champ]],[1]!ARCmdExtU[Donnée],[1]!ARCmdExtU[Donnée],"",0,1)="","","X")</f>
        <v>#REF!</v>
      </c>
      <c r="L120" s="218" t="e">
        <f>IF(_xlfn.XLOOKUP(Dico2[[#This Row],[Nom du champ]],[1]!CRCmdExtU[Donnée],[1]!CRCmdExtU[Donnée],"",0,1)="","","X")</f>
        <v>#REF!</v>
      </c>
      <c r="M120" s="218" t="e">
        <f>IF(_xlfn.XLOOKUP(Dico2[[#This Row],[Nom du champ]],[1]!CRMad[Donnée],[1]!CRMad[Donnée],"",0,1)="","","X")</f>
        <v>#REF!</v>
      </c>
      <c r="N120" s="218" t="e">
        <f>IF(_xlfn.XLOOKUP(Dico2[[#This Row],[Nom du champ]],[1]!DeltaIPE[Donnée],[1]!DeltaIPE[Donnée],"",0,1)="","","X")</f>
        <v>#REF!</v>
      </c>
      <c r="O120" s="218" t="e">
        <f>IF(_xlfn.XLOOKUP(Dico2[[#This Row],[Nom du champ]],[1]!HistoIPE[Donnée],[1]!HistoIPE[Donnée],"",0,1)="","","X")</f>
        <v>#REF!</v>
      </c>
      <c r="P120" s="218" t="e">
        <f>IF(_xlfn.XLOOKUP(Dico2[[#This Row],[Nom du champ]],[1]!CPN[Donnée],[1]!CPN[Donnée],"",0,1)="","","X")</f>
        <v>#REF!</v>
      </c>
      <c r="Q120" s="218" t="e">
        <f>IF(_xlfn.XLOOKUP(Dico2[[#This Row],[Nom du champ]],[1]!DeltaCPN[Donnée],[1]!DeltaCPN[Donnée],"",0,1)="","","X")</f>
        <v>#REF!</v>
      </c>
      <c r="R120" s="218" t="e">
        <f>IF(_xlfn.XLOOKUP(Dico2[[#This Row],[Nom du champ]],[1]!HistoCPN[Donnée],[1]!HistoCPN[Donnée],"",0,1)="","","X")</f>
        <v>#REF!</v>
      </c>
      <c r="S120" s="218" t="e">
        <f>IF(_xlfn.XLOOKUP(Dico2[[#This Row],[Nom du champ]],[1]!CmdinfoPM[Donnée],[1]!CmdinfoPM[Donnée],"",0,1)="","","X")</f>
        <v>#REF!</v>
      </c>
      <c r="T120" s="218" t="e">
        <f>IF(_xlfn.XLOOKUP(Dico2[[#This Row],[Nom du champ]],[1]!ARCmdInfoPM[Donnée],[1]!ARCmdInfoPM[Donnée],"",0,1)="","","X")</f>
        <v>#REF!</v>
      </c>
      <c r="U120" s="218" t="e">
        <f>IF(_xlfn.XLOOKUP(Dico2[[#This Row],[Nom du champ]],[1]!ARMad[Donnée],[1]!ARMad[Donnée],"",0,1)="","","X")</f>
        <v>#REF!</v>
      </c>
      <c r="V120" s="218" t="e">
        <f>IF(_xlfn.XLOOKUP(Dico2[[#This Row],[Nom du champ]],[1]!NotifPrev[Donnée],[1]!NotifPrev[Donnée],"",0,1)="","","X")</f>
        <v>#REF!</v>
      </c>
      <c r="W120" s="218" t="e">
        <f>IF(_xlfn.XLOOKUP(Dico2[[#This Row],[Nom du champ]],[1]!CRInfoSyndic[Donnée],[1]!CRInfoSyndic[Donnée],"",0,1)="","","X")</f>
        <v>#REF!</v>
      </c>
      <c r="X120" s="218" t="e">
        <f>IF(_xlfn.XLOOKUP(Dico2[[#This Row],[Nom du champ]],[1]!Addu[Donnée],[1]!Addu[Donnée],"",0,1)="","","X")</f>
        <v>#REF!</v>
      </c>
      <c r="Y120" s="218" t="e">
        <f>IF(_xlfn.XLOOKUP(Dico2[[#This Row],[Nom du champ]],[1]!CRAddu[Donnée],[1]!CRAddu[Donnée],"",0,1)="","","X")</f>
        <v>#REF!</v>
      </c>
      <c r="Z120" s="218" t="e">
        <f>IF(_xlfn.XLOOKUP(Dico2[[#This Row],[Nom du champ]],[1]!CmdAnn[Donnée],[1]!CmdAnn[Donnée],"",0,1)="","","X")</f>
        <v>#REF!</v>
      </c>
      <c r="AA120" s="218" t="e">
        <f>IF(_xlfn.XLOOKUP(Dico2[[#This Row],[Nom du champ]],[1]!CRAnnu[Donnée],[1]!CRAnnu[Donnée],"",0,1)="","","X")</f>
        <v>#REF!</v>
      </c>
    </row>
    <row r="121" spans="1:27">
      <c r="A121" s="221" t="s">
        <v>163</v>
      </c>
      <c r="B121" s="221"/>
      <c r="D121" s="218" t="e">
        <f>IF(_xlfn.XLOOKUP(Dico2[[#This Row],[Nom du champ]],[1]!IPE[Donnée],[1]!IPE[Donnée],"",0,1)="","","X")</f>
        <v>#REF!</v>
      </c>
      <c r="E121" s="218" t="e">
        <f>IF(_xlfn.XLOOKUP(Dico2[[#This Row],[Nom du champ]],[1]!CmdPB[Donnée],[1]!CmdPB[Donnée],"",0,1)="","","X")</f>
        <v>#REF!</v>
      </c>
      <c r="F121" s="218" t="e">
        <f>IF(_xlfn.XLOOKUP(Dico2[[#This Row],[Nom du champ]],[1]!ARcmdPB[Donnée],[1]!ARcmdPB[Donnée],"",0,1)="","","X")</f>
        <v>#REF!</v>
      </c>
      <c r="G121" s="218" t="e">
        <f>IF(_xlfn.XLOOKUP(Dico2[[#This Row],[Nom du champ]],[1]!CRcmdPB[Donnée],[1]!CRcmdPB[Donnée],"",0,1)="","","X")</f>
        <v>#REF!</v>
      </c>
      <c r="H121" s="218" t="e">
        <f>IF(_xlfn.XLOOKUP(Dico2[[#This Row],[Nom du champ]],[1]!AnnulationPB[Donnée],[1]!AnnulationPB[Donnée],"",0,1)="","","X")</f>
        <v>#REF!</v>
      </c>
      <c r="I121" s="218" t="e">
        <f>IF(_xlfn.XLOOKUP(Dico2[[#This Row],[Nom du champ]],[1]!ARannulationPB[Donnée],[1]!ARannulationPB[Donnée],"",0,1)="","","X")</f>
        <v>#REF!</v>
      </c>
      <c r="J121" s="218" t="e">
        <f>IF(_xlfn.XLOOKUP(Dico2[[#This Row],[Nom du champ]],[1]!CmdExtU[Donnée],[1]!CmdExtU[Donnée],"",0,1)="","","X")</f>
        <v>#REF!</v>
      </c>
      <c r="K121" s="218" t="e">
        <f>IF(_xlfn.XLOOKUP(Dico2[[#This Row],[Nom du champ]],[1]!ARCmdExtU[Donnée],[1]!ARCmdExtU[Donnée],"",0,1)="","","X")</f>
        <v>#REF!</v>
      </c>
      <c r="L121" s="218" t="e">
        <f>IF(_xlfn.XLOOKUP(Dico2[[#This Row],[Nom du champ]],[1]!CRCmdExtU[Donnée],[1]!CRCmdExtU[Donnée],"",0,1)="","","X")</f>
        <v>#REF!</v>
      </c>
      <c r="M121" s="218" t="e">
        <f>IF(_xlfn.XLOOKUP(Dico2[[#This Row],[Nom du champ]],[1]!CRMad[Donnée],[1]!CRMad[Donnée],"",0,1)="","","X")</f>
        <v>#REF!</v>
      </c>
      <c r="N121" s="218" t="e">
        <f>IF(_xlfn.XLOOKUP(Dico2[[#This Row],[Nom du champ]],[1]!DeltaIPE[Donnée],[1]!DeltaIPE[Donnée],"",0,1)="","","X")</f>
        <v>#REF!</v>
      </c>
      <c r="O121" s="218" t="e">
        <f>IF(_xlfn.XLOOKUP(Dico2[[#This Row],[Nom du champ]],[1]!HistoIPE[Donnée],[1]!HistoIPE[Donnée],"",0,1)="","","X")</f>
        <v>#REF!</v>
      </c>
      <c r="P121" s="218" t="e">
        <f>IF(_xlfn.XLOOKUP(Dico2[[#This Row],[Nom du champ]],[1]!CPN[Donnée],[1]!CPN[Donnée],"",0,1)="","","X")</f>
        <v>#REF!</v>
      </c>
      <c r="Q121" s="218" t="e">
        <f>IF(_xlfn.XLOOKUP(Dico2[[#This Row],[Nom du champ]],[1]!DeltaCPN[Donnée],[1]!DeltaCPN[Donnée],"",0,1)="","","X")</f>
        <v>#REF!</v>
      </c>
      <c r="R121" s="218" t="e">
        <f>IF(_xlfn.XLOOKUP(Dico2[[#This Row],[Nom du champ]],[1]!HistoCPN[Donnée],[1]!HistoCPN[Donnée],"",0,1)="","","X")</f>
        <v>#REF!</v>
      </c>
      <c r="S121" s="218" t="e">
        <f>IF(_xlfn.XLOOKUP(Dico2[[#This Row],[Nom du champ]],[1]!CmdinfoPM[Donnée],[1]!CmdinfoPM[Donnée],"",0,1)="","","X")</f>
        <v>#REF!</v>
      </c>
      <c r="T121" s="218" t="e">
        <f>IF(_xlfn.XLOOKUP(Dico2[[#This Row],[Nom du champ]],[1]!ARCmdInfoPM[Donnée],[1]!ARCmdInfoPM[Donnée],"",0,1)="","","X")</f>
        <v>#REF!</v>
      </c>
      <c r="U121" s="218" t="e">
        <f>IF(_xlfn.XLOOKUP(Dico2[[#This Row],[Nom du champ]],[1]!ARMad[Donnée],[1]!ARMad[Donnée],"",0,1)="","","X")</f>
        <v>#REF!</v>
      </c>
      <c r="V121" s="218" t="e">
        <f>IF(_xlfn.XLOOKUP(Dico2[[#This Row],[Nom du champ]],[1]!NotifPrev[Donnée],[1]!NotifPrev[Donnée],"",0,1)="","","X")</f>
        <v>#REF!</v>
      </c>
      <c r="W121" s="218" t="e">
        <f>IF(_xlfn.XLOOKUP(Dico2[[#This Row],[Nom du champ]],[1]!CRInfoSyndic[Donnée],[1]!CRInfoSyndic[Donnée],"",0,1)="","","X")</f>
        <v>#REF!</v>
      </c>
      <c r="X121" s="218" t="e">
        <f>IF(_xlfn.XLOOKUP(Dico2[[#This Row],[Nom du champ]],[1]!Addu[Donnée],[1]!Addu[Donnée],"",0,1)="","","X")</f>
        <v>#REF!</v>
      </c>
      <c r="Y121" s="218" t="e">
        <f>IF(_xlfn.XLOOKUP(Dico2[[#This Row],[Nom du champ]],[1]!CRAddu[Donnée],[1]!CRAddu[Donnée],"",0,1)="","","X")</f>
        <v>#REF!</v>
      </c>
      <c r="Z121" s="218" t="e">
        <f>IF(_xlfn.XLOOKUP(Dico2[[#This Row],[Nom du champ]],[1]!CmdAnn[Donnée],[1]!CmdAnn[Donnée],"",0,1)="","","X")</f>
        <v>#REF!</v>
      </c>
      <c r="AA121" s="218" t="e">
        <f>IF(_xlfn.XLOOKUP(Dico2[[#This Row],[Nom du champ]],[1]!CRAnnu[Donnée],[1]!CRAnnu[Donnée],"",0,1)="","","X")</f>
        <v>#REF!</v>
      </c>
    </row>
    <row r="122" spans="1:27">
      <c r="A122" s="221" t="s">
        <v>174</v>
      </c>
      <c r="B122" s="221" t="s">
        <v>42</v>
      </c>
      <c r="D122" s="218" t="e">
        <f>IF(_xlfn.XLOOKUP(Dico2[[#This Row],[Nom du champ]],[1]!IPE[Donnée],[1]!IPE[Donnée],"",0,1)="","","X")</f>
        <v>#REF!</v>
      </c>
      <c r="E122" s="218" t="e">
        <f>IF(_xlfn.XLOOKUP(Dico2[[#This Row],[Nom du champ]],[1]!CmdPB[Donnée],[1]!CmdPB[Donnée],"",0,1)="","","X")</f>
        <v>#REF!</v>
      </c>
      <c r="F122" s="218" t="e">
        <f>IF(_xlfn.XLOOKUP(Dico2[[#This Row],[Nom du champ]],[1]!ARcmdPB[Donnée],[1]!ARcmdPB[Donnée],"",0,1)="","","X")</f>
        <v>#REF!</v>
      </c>
      <c r="G122" s="218" t="e">
        <f>IF(_xlfn.XLOOKUP(Dico2[[#This Row],[Nom du champ]],[1]!CRcmdPB[Donnée],[1]!CRcmdPB[Donnée],"",0,1)="","","X")</f>
        <v>#REF!</v>
      </c>
      <c r="H122" s="218" t="e">
        <f>IF(_xlfn.XLOOKUP(Dico2[[#This Row],[Nom du champ]],[1]!AnnulationPB[Donnée],[1]!AnnulationPB[Donnée],"",0,1)="","","X")</f>
        <v>#REF!</v>
      </c>
      <c r="I122" s="218" t="e">
        <f>IF(_xlfn.XLOOKUP(Dico2[[#This Row],[Nom du champ]],[1]!ARannulationPB[Donnée],[1]!ARannulationPB[Donnée],"",0,1)="","","X")</f>
        <v>#REF!</v>
      </c>
      <c r="J122" s="218" t="e">
        <f>IF(_xlfn.XLOOKUP(Dico2[[#This Row],[Nom du champ]],[1]!CmdExtU[Donnée],[1]!CmdExtU[Donnée],"",0,1)="","","X")</f>
        <v>#REF!</v>
      </c>
      <c r="K122" s="218" t="e">
        <f>IF(_xlfn.XLOOKUP(Dico2[[#This Row],[Nom du champ]],[1]!ARCmdExtU[Donnée],[1]!ARCmdExtU[Donnée],"",0,1)="","","X")</f>
        <v>#REF!</v>
      </c>
      <c r="L122" s="218" t="e">
        <f>IF(_xlfn.XLOOKUP(Dico2[[#This Row],[Nom du champ]],[1]!CRCmdExtU[Donnée],[1]!CRCmdExtU[Donnée],"",0,1)="","","X")</f>
        <v>#REF!</v>
      </c>
      <c r="M122" s="218" t="e">
        <f>IF(_xlfn.XLOOKUP(Dico2[[#This Row],[Nom du champ]],[1]!CRMad[Donnée],[1]!CRMad[Donnée],"",0,1)="","","X")</f>
        <v>#REF!</v>
      </c>
      <c r="N122" s="218" t="e">
        <f>IF(_xlfn.XLOOKUP(Dico2[[#This Row],[Nom du champ]],[1]!DeltaIPE[Donnée],[1]!DeltaIPE[Donnée],"",0,1)="","","X")</f>
        <v>#REF!</v>
      </c>
      <c r="O122" s="218" t="e">
        <f>IF(_xlfn.XLOOKUP(Dico2[[#This Row],[Nom du champ]],[1]!HistoIPE[Donnée],[1]!HistoIPE[Donnée],"",0,1)="","","X")</f>
        <v>#REF!</v>
      </c>
      <c r="P122" s="218" t="e">
        <f>IF(_xlfn.XLOOKUP(Dico2[[#This Row],[Nom du champ]],[1]!CPN[Donnée],[1]!CPN[Donnée],"",0,1)="","","X")</f>
        <v>#REF!</v>
      </c>
      <c r="Q122" s="218" t="e">
        <f>IF(_xlfn.XLOOKUP(Dico2[[#This Row],[Nom du champ]],[1]!DeltaCPN[Donnée],[1]!DeltaCPN[Donnée],"",0,1)="","","X")</f>
        <v>#REF!</v>
      </c>
      <c r="R122" s="218" t="e">
        <f>IF(_xlfn.XLOOKUP(Dico2[[#This Row],[Nom du champ]],[1]!HistoCPN[Donnée],[1]!HistoCPN[Donnée],"",0,1)="","","X")</f>
        <v>#REF!</v>
      </c>
      <c r="S122" s="218" t="e">
        <f>IF(_xlfn.XLOOKUP(Dico2[[#This Row],[Nom du champ]],[1]!CmdinfoPM[Donnée],[1]!CmdinfoPM[Donnée],"",0,1)="","","X")</f>
        <v>#REF!</v>
      </c>
      <c r="T122" s="218" t="e">
        <f>IF(_xlfn.XLOOKUP(Dico2[[#This Row],[Nom du champ]],[1]!ARCmdInfoPM[Donnée],[1]!ARCmdInfoPM[Donnée],"",0,1)="","","X")</f>
        <v>#REF!</v>
      </c>
      <c r="U122" s="218" t="e">
        <f>IF(_xlfn.XLOOKUP(Dico2[[#This Row],[Nom du champ]],[1]!ARMad[Donnée],[1]!ARMad[Donnée],"",0,1)="","","X")</f>
        <v>#REF!</v>
      </c>
      <c r="V122" s="218" t="e">
        <f>IF(_xlfn.XLOOKUP(Dico2[[#This Row],[Nom du champ]],[1]!NotifPrev[Donnée],[1]!NotifPrev[Donnée],"",0,1)="","","X")</f>
        <v>#REF!</v>
      </c>
      <c r="W122" s="218" t="e">
        <f>IF(_xlfn.XLOOKUP(Dico2[[#This Row],[Nom du champ]],[1]!CRInfoSyndic[Donnée],[1]!CRInfoSyndic[Donnée],"",0,1)="","","X")</f>
        <v>#REF!</v>
      </c>
      <c r="X122" s="218" t="e">
        <f>IF(_xlfn.XLOOKUP(Dico2[[#This Row],[Nom du champ]],[1]!Addu[Donnée],[1]!Addu[Donnée],"",0,1)="","","X")</f>
        <v>#REF!</v>
      </c>
      <c r="Y122" s="218" t="e">
        <f>IF(_xlfn.XLOOKUP(Dico2[[#This Row],[Nom du champ]],[1]!CRAddu[Donnée],[1]!CRAddu[Donnée],"",0,1)="","","X")</f>
        <v>#REF!</v>
      </c>
      <c r="Z122" s="218" t="e">
        <f>IF(_xlfn.XLOOKUP(Dico2[[#This Row],[Nom du champ]],[1]!CmdAnn[Donnée],[1]!CmdAnn[Donnée],"",0,1)="","","X")</f>
        <v>#REF!</v>
      </c>
      <c r="AA122" s="218" t="e">
        <f>IF(_xlfn.XLOOKUP(Dico2[[#This Row],[Nom du champ]],[1]!CRAnnu[Donnée],[1]!CRAnnu[Donnée],"",0,1)="","","X")</f>
        <v>#REF!</v>
      </c>
    </row>
    <row r="123" spans="1:27">
      <c r="A123" s="221" t="s">
        <v>47</v>
      </c>
      <c r="B123" s="221" t="s">
        <v>393</v>
      </c>
      <c r="D123" s="218" t="e">
        <f>IF(_xlfn.XLOOKUP(Dico2[[#This Row],[Nom du champ]],[1]!IPE[Donnée],[1]!IPE[Donnée],"",0,1)="","","X")</f>
        <v>#REF!</v>
      </c>
      <c r="E123" s="218" t="e">
        <f>IF(_xlfn.XLOOKUP(Dico2[[#This Row],[Nom du champ]],[1]!CmdPB[Donnée],[1]!CmdPB[Donnée],"",0,1)="","","X")</f>
        <v>#REF!</v>
      </c>
      <c r="F123" s="218" t="e">
        <f>IF(_xlfn.XLOOKUP(Dico2[[#This Row],[Nom du champ]],[1]!ARcmdPB[Donnée],[1]!ARcmdPB[Donnée],"",0,1)="","","X")</f>
        <v>#REF!</v>
      </c>
      <c r="G123" s="218" t="e">
        <f>IF(_xlfn.XLOOKUP(Dico2[[#This Row],[Nom du champ]],[1]!CRcmdPB[Donnée],[1]!CRcmdPB[Donnée],"",0,1)="","","X")</f>
        <v>#REF!</v>
      </c>
      <c r="H123" s="218" t="e">
        <f>IF(_xlfn.XLOOKUP(Dico2[[#This Row],[Nom du champ]],[1]!AnnulationPB[Donnée],[1]!AnnulationPB[Donnée],"",0,1)="","","X")</f>
        <v>#REF!</v>
      </c>
      <c r="I123" s="218" t="e">
        <f>IF(_xlfn.XLOOKUP(Dico2[[#This Row],[Nom du champ]],[1]!ARannulationPB[Donnée],[1]!ARannulationPB[Donnée],"",0,1)="","","X")</f>
        <v>#REF!</v>
      </c>
      <c r="J123" s="218" t="e">
        <f>IF(_xlfn.XLOOKUP(Dico2[[#This Row],[Nom du champ]],[1]!CmdExtU[Donnée],[1]!CmdExtU[Donnée],"",0,1)="","","X")</f>
        <v>#REF!</v>
      </c>
      <c r="K123" s="218" t="e">
        <f>IF(_xlfn.XLOOKUP(Dico2[[#This Row],[Nom du champ]],[1]!ARCmdExtU[Donnée],[1]!ARCmdExtU[Donnée],"",0,1)="","","X")</f>
        <v>#REF!</v>
      </c>
      <c r="L123" s="218" t="e">
        <f>IF(_xlfn.XLOOKUP(Dico2[[#This Row],[Nom du champ]],[1]!CRCmdExtU[Donnée],[1]!CRCmdExtU[Donnée],"",0,1)="","","X")</f>
        <v>#REF!</v>
      </c>
      <c r="M123" s="218" t="e">
        <f>IF(_xlfn.XLOOKUP(Dico2[[#This Row],[Nom du champ]],[1]!CRMad[Donnée],[1]!CRMad[Donnée],"",0,1)="","","X")</f>
        <v>#REF!</v>
      </c>
      <c r="N123" s="218" t="e">
        <f>IF(_xlfn.XLOOKUP(Dico2[[#This Row],[Nom du champ]],[1]!DeltaIPE[Donnée],[1]!DeltaIPE[Donnée],"",0,1)="","","X")</f>
        <v>#REF!</v>
      </c>
      <c r="O123" s="218" t="e">
        <f>IF(_xlfn.XLOOKUP(Dico2[[#This Row],[Nom du champ]],[1]!HistoIPE[Donnée],[1]!HistoIPE[Donnée],"",0,1)="","","X")</f>
        <v>#REF!</v>
      </c>
      <c r="P123" s="218" t="e">
        <f>IF(_xlfn.XLOOKUP(Dico2[[#This Row],[Nom du champ]],[1]!CPN[Donnée],[1]!CPN[Donnée],"",0,1)="","","X")</f>
        <v>#REF!</v>
      </c>
      <c r="Q123" s="218" t="e">
        <f>IF(_xlfn.XLOOKUP(Dico2[[#This Row],[Nom du champ]],[1]!DeltaCPN[Donnée],[1]!DeltaCPN[Donnée],"",0,1)="","","X")</f>
        <v>#REF!</v>
      </c>
      <c r="R123" s="218" t="e">
        <f>IF(_xlfn.XLOOKUP(Dico2[[#This Row],[Nom du champ]],[1]!HistoCPN[Donnée],[1]!HistoCPN[Donnée],"",0,1)="","","X")</f>
        <v>#REF!</v>
      </c>
      <c r="S123" s="218" t="e">
        <f>IF(_xlfn.XLOOKUP(Dico2[[#This Row],[Nom du champ]],[1]!CmdinfoPM[Donnée],[1]!CmdinfoPM[Donnée],"",0,1)="","","X")</f>
        <v>#REF!</v>
      </c>
      <c r="T123" s="218" t="e">
        <f>IF(_xlfn.XLOOKUP(Dico2[[#This Row],[Nom du champ]],[1]!ARCmdInfoPM[Donnée],[1]!ARCmdInfoPM[Donnée],"",0,1)="","","X")</f>
        <v>#REF!</v>
      </c>
      <c r="U123" s="218" t="e">
        <f>IF(_xlfn.XLOOKUP(Dico2[[#This Row],[Nom du champ]],[1]!ARMad[Donnée],[1]!ARMad[Donnée],"",0,1)="","","X")</f>
        <v>#REF!</v>
      </c>
      <c r="V123" s="218" t="e">
        <f>IF(_xlfn.XLOOKUP(Dico2[[#This Row],[Nom du champ]],[1]!NotifPrev[Donnée],[1]!NotifPrev[Donnée],"",0,1)="","","X")</f>
        <v>#REF!</v>
      </c>
      <c r="W123" s="218" t="e">
        <f>IF(_xlfn.XLOOKUP(Dico2[[#This Row],[Nom du champ]],[1]!CRInfoSyndic[Donnée],[1]!CRInfoSyndic[Donnée],"",0,1)="","","X")</f>
        <v>#REF!</v>
      </c>
      <c r="X123" s="218" t="e">
        <f>IF(_xlfn.XLOOKUP(Dico2[[#This Row],[Nom du champ]],[1]!Addu[Donnée],[1]!Addu[Donnée],"",0,1)="","","X")</f>
        <v>#REF!</v>
      </c>
      <c r="Y123" s="218" t="e">
        <f>IF(_xlfn.XLOOKUP(Dico2[[#This Row],[Nom du champ]],[1]!CRAddu[Donnée],[1]!CRAddu[Donnée],"",0,1)="","","X")</f>
        <v>#REF!</v>
      </c>
      <c r="Z123" s="218" t="e">
        <f>IF(_xlfn.XLOOKUP(Dico2[[#This Row],[Nom du champ]],[1]!CmdAnn[Donnée],[1]!CmdAnn[Donnée],"",0,1)="","","X")</f>
        <v>#REF!</v>
      </c>
      <c r="AA123" s="218" t="e">
        <f>IF(_xlfn.XLOOKUP(Dico2[[#This Row],[Nom du champ]],[1]!CRAnnu[Donnée],[1]!CRAnnu[Donnée],"",0,1)="","","X")</f>
        <v>#REF!</v>
      </c>
    </row>
    <row r="124" spans="1:27">
      <c r="A124" s="222" t="s">
        <v>222</v>
      </c>
      <c r="B124" s="232"/>
      <c r="D124" s="218" t="e">
        <f>IF(_xlfn.XLOOKUP(Dico2[[#This Row],[Nom du champ]],[1]!IPE[Donnée],[1]!IPE[Donnée],"",0,1)="","","X")</f>
        <v>#REF!</v>
      </c>
      <c r="E124" s="218" t="e">
        <f>IF(_xlfn.XLOOKUP(Dico2[[#This Row],[Nom du champ]],[1]!CmdPB[Donnée],[1]!CmdPB[Donnée],"",0,1)="","","X")</f>
        <v>#REF!</v>
      </c>
      <c r="F124" s="218" t="e">
        <f>IF(_xlfn.XLOOKUP(Dico2[[#This Row],[Nom du champ]],[1]!ARcmdPB[Donnée],[1]!ARcmdPB[Donnée],"",0,1)="","","X")</f>
        <v>#REF!</v>
      </c>
      <c r="G124" s="218" t="e">
        <f>IF(_xlfn.XLOOKUP(Dico2[[#This Row],[Nom du champ]],[1]!CRcmdPB[Donnée],[1]!CRcmdPB[Donnée],"",0,1)="","","X")</f>
        <v>#REF!</v>
      </c>
      <c r="H124" s="218" t="e">
        <f>IF(_xlfn.XLOOKUP(Dico2[[#This Row],[Nom du champ]],[1]!AnnulationPB[Donnée],[1]!AnnulationPB[Donnée],"",0,1)="","","X")</f>
        <v>#REF!</v>
      </c>
      <c r="I124" s="218" t="e">
        <f>IF(_xlfn.XLOOKUP(Dico2[[#This Row],[Nom du champ]],[1]!ARannulationPB[Donnée],[1]!ARannulationPB[Donnée],"",0,1)="","","X")</f>
        <v>#REF!</v>
      </c>
      <c r="J124" s="218" t="e">
        <f>IF(_xlfn.XLOOKUP(Dico2[[#This Row],[Nom du champ]],[1]!CmdExtU[Donnée],[1]!CmdExtU[Donnée],"",0,1)="","","X")</f>
        <v>#REF!</v>
      </c>
      <c r="K124" s="218" t="e">
        <f>IF(_xlfn.XLOOKUP(Dico2[[#This Row],[Nom du champ]],[1]!ARCmdExtU[Donnée],[1]!ARCmdExtU[Donnée],"",0,1)="","","X")</f>
        <v>#REF!</v>
      </c>
      <c r="L124" s="218" t="e">
        <f>IF(_xlfn.XLOOKUP(Dico2[[#This Row],[Nom du champ]],[1]!CRCmdExtU[Donnée],[1]!CRCmdExtU[Donnée],"",0,1)="","","X")</f>
        <v>#REF!</v>
      </c>
      <c r="M124" s="218" t="e">
        <f>IF(_xlfn.XLOOKUP(Dico2[[#This Row],[Nom du champ]],[1]!CRMad[Donnée],[1]!CRMad[Donnée],"",0,1)="","","X")</f>
        <v>#REF!</v>
      </c>
      <c r="N124" s="218" t="e">
        <f>IF(_xlfn.XLOOKUP(Dico2[[#This Row],[Nom du champ]],[1]!DeltaIPE[Donnée],[1]!DeltaIPE[Donnée],"",0,1)="","","X")</f>
        <v>#REF!</v>
      </c>
      <c r="O124" s="218" t="e">
        <f>IF(_xlfn.XLOOKUP(Dico2[[#This Row],[Nom du champ]],[1]!HistoIPE[Donnée],[1]!HistoIPE[Donnée],"",0,1)="","","X")</f>
        <v>#REF!</v>
      </c>
      <c r="P124" s="218" t="e">
        <f>IF(_xlfn.XLOOKUP(Dico2[[#This Row],[Nom du champ]],[1]!CPN[Donnée],[1]!CPN[Donnée],"",0,1)="","","X")</f>
        <v>#REF!</v>
      </c>
      <c r="Q124" s="218" t="e">
        <f>IF(_xlfn.XLOOKUP(Dico2[[#This Row],[Nom du champ]],[1]!DeltaCPN[Donnée],[1]!DeltaCPN[Donnée],"",0,1)="","","X")</f>
        <v>#REF!</v>
      </c>
      <c r="R124" s="218" t="e">
        <f>IF(_xlfn.XLOOKUP(Dico2[[#This Row],[Nom du champ]],[1]!HistoCPN[Donnée],[1]!HistoCPN[Donnée],"",0,1)="","","X")</f>
        <v>#REF!</v>
      </c>
      <c r="S124" s="218" t="e">
        <f>IF(_xlfn.XLOOKUP(Dico2[[#This Row],[Nom du champ]],[1]!CmdinfoPM[Donnée],[1]!CmdinfoPM[Donnée],"",0,1)="","","X")</f>
        <v>#REF!</v>
      </c>
      <c r="T124" s="218" t="e">
        <f>IF(_xlfn.XLOOKUP(Dico2[[#This Row],[Nom du champ]],[1]!ARCmdInfoPM[Donnée],[1]!ARCmdInfoPM[Donnée],"",0,1)="","","X")</f>
        <v>#REF!</v>
      </c>
      <c r="U124" s="218" t="e">
        <f>IF(_xlfn.XLOOKUP(Dico2[[#This Row],[Nom du champ]],[1]!ARMad[Donnée],[1]!ARMad[Donnée],"",0,1)="","","X")</f>
        <v>#REF!</v>
      </c>
      <c r="V124" s="218" t="e">
        <f>IF(_xlfn.XLOOKUP(Dico2[[#This Row],[Nom du champ]],[1]!NotifPrev[Donnée],[1]!NotifPrev[Donnée],"",0,1)="","","X")</f>
        <v>#REF!</v>
      </c>
      <c r="W124" s="218" t="e">
        <f>IF(_xlfn.XLOOKUP(Dico2[[#This Row],[Nom du champ]],[1]!CRInfoSyndic[Donnée],[1]!CRInfoSyndic[Donnée],"",0,1)="","","X")</f>
        <v>#REF!</v>
      </c>
      <c r="X124" s="218" t="e">
        <f>IF(_xlfn.XLOOKUP(Dico2[[#This Row],[Nom du champ]],[1]!Addu[Donnée],[1]!Addu[Donnée],"",0,1)="","","X")</f>
        <v>#REF!</v>
      </c>
      <c r="Y124" s="218" t="e">
        <f>IF(_xlfn.XLOOKUP(Dico2[[#This Row],[Nom du champ]],[1]!CRAddu[Donnée],[1]!CRAddu[Donnée],"",0,1)="","","X")</f>
        <v>#REF!</v>
      </c>
      <c r="Z124" s="218" t="e">
        <f>IF(_xlfn.XLOOKUP(Dico2[[#This Row],[Nom du champ]],[1]!CmdAnn[Donnée],[1]!CmdAnn[Donnée],"",0,1)="","","X")</f>
        <v>#REF!</v>
      </c>
      <c r="AA124" s="218" t="e">
        <f>IF(_xlfn.XLOOKUP(Dico2[[#This Row],[Nom du champ]],[1]!CRAnnu[Donnée],[1]!CRAnnu[Donnée],"",0,1)="","","X")</f>
        <v>#REF!</v>
      </c>
    </row>
    <row r="125" spans="1:27">
      <c r="A125" s="220" t="s">
        <v>175</v>
      </c>
      <c r="B125" s="211" t="s">
        <v>42</v>
      </c>
      <c r="D125" s="218" t="e">
        <f>IF(_xlfn.XLOOKUP(Dico2[[#This Row],[Nom du champ]],[1]!IPE[Donnée],[1]!IPE[Donnée],"",0,1)="","","X")</f>
        <v>#REF!</v>
      </c>
      <c r="E125" s="218" t="e">
        <f>IF(_xlfn.XLOOKUP(Dico2[[#This Row],[Nom du champ]],[1]!CmdPB[Donnée],[1]!CmdPB[Donnée],"",0,1)="","","X")</f>
        <v>#REF!</v>
      </c>
      <c r="F125" s="218" t="e">
        <f>IF(_xlfn.XLOOKUP(Dico2[[#This Row],[Nom du champ]],[1]!ARcmdPB[Donnée],[1]!ARcmdPB[Donnée],"",0,1)="","","X")</f>
        <v>#REF!</v>
      </c>
      <c r="G125" s="218" t="e">
        <f>IF(_xlfn.XLOOKUP(Dico2[[#This Row],[Nom du champ]],[1]!CRcmdPB[Donnée],[1]!CRcmdPB[Donnée],"",0,1)="","","X")</f>
        <v>#REF!</v>
      </c>
      <c r="H125" s="218" t="e">
        <f>IF(_xlfn.XLOOKUP(Dico2[[#This Row],[Nom du champ]],[1]!AnnulationPB[Donnée],[1]!AnnulationPB[Donnée],"",0,1)="","","X")</f>
        <v>#REF!</v>
      </c>
      <c r="I125" s="218" t="e">
        <f>IF(_xlfn.XLOOKUP(Dico2[[#This Row],[Nom du champ]],[1]!ARannulationPB[Donnée],[1]!ARannulationPB[Donnée],"",0,1)="","","X")</f>
        <v>#REF!</v>
      </c>
      <c r="J125" s="218" t="e">
        <f>IF(_xlfn.XLOOKUP(Dico2[[#This Row],[Nom du champ]],[1]!CmdExtU[Donnée],[1]!CmdExtU[Donnée],"",0,1)="","","X")</f>
        <v>#REF!</v>
      </c>
      <c r="K125" s="218" t="e">
        <f>IF(_xlfn.XLOOKUP(Dico2[[#This Row],[Nom du champ]],[1]!ARCmdExtU[Donnée],[1]!ARCmdExtU[Donnée],"",0,1)="","","X")</f>
        <v>#REF!</v>
      </c>
      <c r="L125" s="218" t="e">
        <f>IF(_xlfn.XLOOKUP(Dico2[[#This Row],[Nom du champ]],[1]!CRCmdExtU[Donnée],[1]!CRCmdExtU[Donnée],"",0,1)="","","X")</f>
        <v>#REF!</v>
      </c>
      <c r="M125" s="218" t="e">
        <f>IF(_xlfn.XLOOKUP(Dico2[[#This Row],[Nom du champ]],[1]!CRMad[Donnée],[1]!CRMad[Donnée],"",0,1)="","","X")</f>
        <v>#REF!</v>
      </c>
      <c r="N125" s="218" t="e">
        <f>IF(_xlfn.XLOOKUP(Dico2[[#This Row],[Nom du champ]],[1]!DeltaIPE[Donnée],[1]!DeltaIPE[Donnée],"",0,1)="","","X")</f>
        <v>#REF!</v>
      </c>
      <c r="O125" s="218" t="e">
        <f>IF(_xlfn.XLOOKUP(Dico2[[#This Row],[Nom du champ]],[1]!HistoIPE[Donnée],[1]!HistoIPE[Donnée],"",0,1)="","","X")</f>
        <v>#REF!</v>
      </c>
      <c r="P125" s="218" t="e">
        <f>IF(_xlfn.XLOOKUP(Dico2[[#This Row],[Nom du champ]],[1]!CPN[Donnée],[1]!CPN[Donnée],"",0,1)="","","X")</f>
        <v>#REF!</v>
      </c>
      <c r="Q125" s="218" t="e">
        <f>IF(_xlfn.XLOOKUP(Dico2[[#This Row],[Nom du champ]],[1]!DeltaCPN[Donnée],[1]!DeltaCPN[Donnée],"",0,1)="","","X")</f>
        <v>#REF!</v>
      </c>
      <c r="R125" s="218" t="e">
        <f>IF(_xlfn.XLOOKUP(Dico2[[#This Row],[Nom du champ]],[1]!HistoCPN[Donnée],[1]!HistoCPN[Donnée],"",0,1)="","","X")</f>
        <v>#REF!</v>
      </c>
      <c r="S125" s="218" t="e">
        <f>IF(_xlfn.XLOOKUP(Dico2[[#This Row],[Nom du champ]],[1]!CmdinfoPM[Donnée],[1]!CmdinfoPM[Donnée],"",0,1)="","","X")</f>
        <v>#REF!</v>
      </c>
      <c r="T125" s="218" t="e">
        <f>IF(_xlfn.XLOOKUP(Dico2[[#This Row],[Nom du champ]],[1]!ARCmdInfoPM[Donnée],[1]!ARCmdInfoPM[Donnée],"",0,1)="","","X")</f>
        <v>#REF!</v>
      </c>
      <c r="U125" s="218" t="e">
        <f>IF(_xlfn.XLOOKUP(Dico2[[#This Row],[Nom du champ]],[1]!ARMad[Donnée],[1]!ARMad[Donnée],"",0,1)="","","X")</f>
        <v>#REF!</v>
      </c>
      <c r="V125" s="218" t="e">
        <f>IF(_xlfn.XLOOKUP(Dico2[[#This Row],[Nom du champ]],[1]!NotifPrev[Donnée],[1]!NotifPrev[Donnée],"",0,1)="","","X")</f>
        <v>#REF!</v>
      </c>
      <c r="W125" s="218" t="e">
        <f>IF(_xlfn.XLOOKUP(Dico2[[#This Row],[Nom du champ]],[1]!CRInfoSyndic[Donnée],[1]!CRInfoSyndic[Donnée],"",0,1)="","","X")</f>
        <v>#REF!</v>
      </c>
      <c r="X125" s="218" t="e">
        <f>IF(_xlfn.XLOOKUP(Dico2[[#This Row],[Nom du champ]],[1]!Addu[Donnée],[1]!Addu[Donnée],"",0,1)="","","X")</f>
        <v>#REF!</v>
      </c>
      <c r="Y125" s="218" t="e">
        <f>IF(_xlfn.XLOOKUP(Dico2[[#This Row],[Nom du champ]],[1]!CRAddu[Donnée],[1]!CRAddu[Donnée],"",0,1)="","","X")</f>
        <v>#REF!</v>
      </c>
      <c r="Z125" s="218" t="e">
        <f>IF(_xlfn.XLOOKUP(Dico2[[#This Row],[Nom du champ]],[1]!CmdAnn[Donnée],[1]!CmdAnn[Donnée],"",0,1)="","","X")</f>
        <v>#REF!</v>
      </c>
      <c r="AA125" s="218" t="e">
        <f>IF(_xlfn.XLOOKUP(Dico2[[#This Row],[Nom du champ]],[1]!CRAnnu[Donnée],[1]!CRAnnu[Donnée],"",0,1)="","","X")</f>
        <v>#REF!</v>
      </c>
    </row>
    <row r="126" spans="1:27">
      <c r="A126" s="211" t="s">
        <v>744</v>
      </c>
      <c r="B126" s="210" t="s">
        <v>42</v>
      </c>
      <c r="D126" s="218" t="e">
        <f>IF(_xlfn.XLOOKUP(Dico2[[#This Row],[Nom du champ]],[1]!IPE[Donnée],[1]!IPE[Donnée],"",0,1)="","","X")</f>
        <v>#REF!</v>
      </c>
      <c r="E126" s="218" t="e">
        <f>IF(_xlfn.XLOOKUP(Dico2[[#This Row],[Nom du champ]],[1]!CmdPB[Donnée],[1]!CmdPB[Donnée],"",0,1)="","","X")</f>
        <v>#REF!</v>
      </c>
      <c r="F126" s="218" t="e">
        <f>IF(_xlfn.XLOOKUP(Dico2[[#This Row],[Nom du champ]],[1]!ARcmdPB[Donnée],[1]!ARcmdPB[Donnée],"",0,1)="","","X")</f>
        <v>#REF!</v>
      </c>
      <c r="G126" s="218" t="e">
        <f>IF(_xlfn.XLOOKUP(Dico2[[#This Row],[Nom du champ]],[1]!CRcmdPB[Donnée],[1]!CRcmdPB[Donnée],"",0,1)="","","X")</f>
        <v>#REF!</v>
      </c>
      <c r="H126" s="218" t="e">
        <f>IF(_xlfn.XLOOKUP(Dico2[[#This Row],[Nom du champ]],[1]!AnnulationPB[Donnée],[1]!AnnulationPB[Donnée],"",0,1)="","","X")</f>
        <v>#REF!</v>
      </c>
      <c r="I126" s="218" t="e">
        <f>IF(_xlfn.XLOOKUP(Dico2[[#This Row],[Nom du champ]],[1]!ARannulationPB[Donnée],[1]!ARannulationPB[Donnée],"",0,1)="","","X")</f>
        <v>#REF!</v>
      </c>
      <c r="J126" s="218" t="e">
        <f>IF(_xlfn.XLOOKUP(Dico2[[#This Row],[Nom du champ]],[1]!CmdExtU[Donnée],[1]!CmdExtU[Donnée],"",0,1)="","","X")</f>
        <v>#REF!</v>
      </c>
      <c r="K126" s="218" t="e">
        <f>IF(_xlfn.XLOOKUP(Dico2[[#This Row],[Nom du champ]],[1]!ARCmdExtU[Donnée],[1]!ARCmdExtU[Donnée],"",0,1)="","","X")</f>
        <v>#REF!</v>
      </c>
      <c r="L126" s="218" t="e">
        <f>IF(_xlfn.XLOOKUP(Dico2[[#This Row],[Nom du champ]],[1]!CRCmdExtU[Donnée],[1]!CRCmdExtU[Donnée],"",0,1)="","","X")</f>
        <v>#REF!</v>
      </c>
      <c r="M126" s="218" t="e">
        <f>IF(_xlfn.XLOOKUP(Dico2[[#This Row],[Nom du champ]],[1]!CRMad[Donnée],[1]!CRMad[Donnée],"",0,1)="","","X")</f>
        <v>#REF!</v>
      </c>
      <c r="N126" s="218" t="e">
        <f>IF(_xlfn.XLOOKUP(Dico2[[#This Row],[Nom du champ]],[1]!DeltaIPE[Donnée],[1]!DeltaIPE[Donnée],"",0,1)="","","X")</f>
        <v>#REF!</v>
      </c>
      <c r="O126" s="218" t="e">
        <f>IF(_xlfn.XLOOKUP(Dico2[[#This Row],[Nom du champ]],[1]!HistoIPE[Donnée],[1]!HistoIPE[Donnée],"",0,1)="","","X")</f>
        <v>#REF!</v>
      </c>
      <c r="P126" s="218" t="e">
        <f>IF(_xlfn.XLOOKUP(Dico2[[#This Row],[Nom du champ]],[1]!CPN[Donnée],[1]!CPN[Donnée],"",0,1)="","","X")</f>
        <v>#REF!</v>
      </c>
      <c r="Q126" s="218" t="e">
        <f>IF(_xlfn.XLOOKUP(Dico2[[#This Row],[Nom du champ]],[1]!DeltaCPN[Donnée],[1]!DeltaCPN[Donnée],"",0,1)="","","X")</f>
        <v>#REF!</v>
      </c>
      <c r="R126" s="218" t="e">
        <f>IF(_xlfn.XLOOKUP(Dico2[[#This Row],[Nom du champ]],[1]!HistoCPN[Donnée],[1]!HistoCPN[Donnée],"",0,1)="","","X")</f>
        <v>#REF!</v>
      </c>
      <c r="S126" s="218" t="e">
        <f>IF(_xlfn.XLOOKUP(Dico2[[#This Row],[Nom du champ]],[1]!CmdinfoPM[Donnée],[1]!CmdinfoPM[Donnée],"",0,1)="","","X")</f>
        <v>#REF!</v>
      </c>
      <c r="T126" s="218" t="e">
        <f>IF(_xlfn.XLOOKUP(Dico2[[#This Row],[Nom du champ]],[1]!ARCmdInfoPM[Donnée],[1]!ARCmdInfoPM[Donnée],"",0,1)="","","X")</f>
        <v>#REF!</v>
      </c>
      <c r="U126" s="218" t="e">
        <f>IF(_xlfn.XLOOKUP(Dico2[[#This Row],[Nom du champ]],[1]!ARMad[Donnée],[1]!ARMad[Donnée],"",0,1)="","","X")</f>
        <v>#REF!</v>
      </c>
      <c r="V126" s="218" t="e">
        <f>IF(_xlfn.XLOOKUP(Dico2[[#This Row],[Nom du champ]],[1]!NotifPrev[Donnée],[1]!NotifPrev[Donnée],"",0,1)="","","X")</f>
        <v>#REF!</v>
      </c>
      <c r="W126" s="218" t="e">
        <f>IF(_xlfn.XLOOKUP(Dico2[[#This Row],[Nom du champ]],[1]!CRInfoSyndic[Donnée],[1]!CRInfoSyndic[Donnée],"",0,1)="","","X")</f>
        <v>#REF!</v>
      </c>
      <c r="X126" s="218" t="e">
        <f>IF(_xlfn.XLOOKUP(Dico2[[#This Row],[Nom du champ]],[1]!Addu[Donnée],[1]!Addu[Donnée],"",0,1)="","","X")</f>
        <v>#REF!</v>
      </c>
      <c r="Y126" s="218" t="e">
        <f>IF(_xlfn.XLOOKUP(Dico2[[#This Row],[Nom du champ]],[1]!CRAddu[Donnée],[1]!CRAddu[Donnée],"",0,1)="","","X")</f>
        <v>#REF!</v>
      </c>
      <c r="Z126" s="218" t="e">
        <f>IF(_xlfn.XLOOKUP(Dico2[[#This Row],[Nom du champ]],[1]!CmdAnn[Donnée],[1]!CmdAnn[Donnée],"",0,1)="","","X")</f>
        <v>#REF!</v>
      </c>
      <c r="AA126" s="218" t="e">
        <f>IF(_xlfn.XLOOKUP(Dico2[[#This Row],[Nom du champ]],[1]!CRAnnu[Donnée],[1]!CRAnnu[Donnée],"",0,1)="","","X")</f>
        <v>#REF!</v>
      </c>
    </row>
    <row r="127" spans="1:27">
      <c r="A127" s="211" t="s">
        <v>438</v>
      </c>
      <c r="B127" s="211" t="s">
        <v>42</v>
      </c>
      <c r="D127" s="218" t="e">
        <f>IF(_xlfn.XLOOKUP(Dico2[[#This Row],[Nom du champ]],[1]!IPE[Donnée],[1]!IPE[Donnée],"",0,1)="","","X")</f>
        <v>#REF!</v>
      </c>
      <c r="E127" s="218" t="e">
        <f>IF(_xlfn.XLOOKUP(Dico2[[#This Row],[Nom du champ]],[1]!CmdPB[Donnée],[1]!CmdPB[Donnée],"",0,1)="","","X")</f>
        <v>#REF!</v>
      </c>
      <c r="F127" s="218" t="e">
        <f>IF(_xlfn.XLOOKUP(Dico2[[#This Row],[Nom du champ]],[1]!ARcmdPB[Donnée],[1]!ARcmdPB[Donnée],"",0,1)="","","X")</f>
        <v>#REF!</v>
      </c>
      <c r="G127" s="218" t="e">
        <f>IF(_xlfn.XLOOKUP(Dico2[[#This Row],[Nom du champ]],[1]!CRcmdPB[Donnée],[1]!CRcmdPB[Donnée],"",0,1)="","","X")</f>
        <v>#REF!</v>
      </c>
      <c r="H127" s="218" t="e">
        <f>IF(_xlfn.XLOOKUP(Dico2[[#This Row],[Nom du champ]],[1]!AnnulationPB[Donnée],[1]!AnnulationPB[Donnée],"",0,1)="","","X")</f>
        <v>#REF!</v>
      </c>
      <c r="I127" s="218" t="e">
        <f>IF(_xlfn.XLOOKUP(Dico2[[#This Row],[Nom du champ]],[1]!ARannulationPB[Donnée],[1]!ARannulationPB[Donnée],"",0,1)="","","X")</f>
        <v>#REF!</v>
      </c>
      <c r="J127" s="218" t="e">
        <f>IF(_xlfn.XLOOKUP(Dico2[[#This Row],[Nom du champ]],[1]!CmdExtU[Donnée],[1]!CmdExtU[Donnée],"",0,1)="","","X")</f>
        <v>#REF!</v>
      </c>
      <c r="K127" s="218" t="e">
        <f>IF(_xlfn.XLOOKUP(Dico2[[#This Row],[Nom du champ]],[1]!ARCmdExtU[Donnée],[1]!ARCmdExtU[Donnée],"",0,1)="","","X")</f>
        <v>#REF!</v>
      </c>
      <c r="L127" s="218" t="e">
        <f>IF(_xlfn.XLOOKUP(Dico2[[#This Row],[Nom du champ]],[1]!CRCmdExtU[Donnée],[1]!CRCmdExtU[Donnée],"",0,1)="","","X")</f>
        <v>#REF!</v>
      </c>
      <c r="M127" s="218" t="e">
        <f>IF(_xlfn.XLOOKUP(Dico2[[#This Row],[Nom du champ]],[1]!CRMad[Donnée],[1]!CRMad[Donnée],"",0,1)="","","X")</f>
        <v>#REF!</v>
      </c>
      <c r="N127" s="218" t="e">
        <f>IF(_xlfn.XLOOKUP(Dico2[[#This Row],[Nom du champ]],[1]!DeltaIPE[Donnée],[1]!DeltaIPE[Donnée],"",0,1)="","","X")</f>
        <v>#REF!</v>
      </c>
      <c r="O127" s="218" t="e">
        <f>IF(_xlfn.XLOOKUP(Dico2[[#This Row],[Nom du champ]],[1]!HistoIPE[Donnée],[1]!HistoIPE[Donnée],"",0,1)="","","X")</f>
        <v>#REF!</v>
      </c>
      <c r="P127" s="218" t="e">
        <f>IF(_xlfn.XLOOKUP(Dico2[[#This Row],[Nom du champ]],[1]!CPN[Donnée],[1]!CPN[Donnée],"",0,1)="","","X")</f>
        <v>#REF!</v>
      </c>
      <c r="Q127" s="218" t="e">
        <f>IF(_xlfn.XLOOKUP(Dico2[[#This Row],[Nom du champ]],[1]!DeltaCPN[Donnée],[1]!DeltaCPN[Donnée],"",0,1)="","","X")</f>
        <v>#REF!</v>
      </c>
      <c r="R127" s="218" t="e">
        <f>IF(_xlfn.XLOOKUP(Dico2[[#This Row],[Nom du champ]],[1]!HistoCPN[Donnée],[1]!HistoCPN[Donnée],"",0,1)="","","X")</f>
        <v>#REF!</v>
      </c>
      <c r="S127" s="218" t="e">
        <f>IF(_xlfn.XLOOKUP(Dico2[[#This Row],[Nom du champ]],[1]!CmdinfoPM[Donnée],[1]!CmdinfoPM[Donnée],"",0,1)="","","X")</f>
        <v>#REF!</v>
      </c>
      <c r="T127" s="218" t="e">
        <f>IF(_xlfn.XLOOKUP(Dico2[[#This Row],[Nom du champ]],[1]!ARCmdInfoPM[Donnée],[1]!ARCmdInfoPM[Donnée],"",0,1)="","","X")</f>
        <v>#REF!</v>
      </c>
      <c r="U127" s="218" t="e">
        <f>IF(_xlfn.XLOOKUP(Dico2[[#This Row],[Nom du champ]],[1]!ARMad[Donnée],[1]!ARMad[Donnée],"",0,1)="","","X")</f>
        <v>#REF!</v>
      </c>
      <c r="V127" s="218" t="e">
        <f>IF(_xlfn.XLOOKUP(Dico2[[#This Row],[Nom du champ]],[1]!NotifPrev[Donnée],[1]!NotifPrev[Donnée],"",0,1)="","","X")</f>
        <v>#REF!</v>
      </c>
      <c r="W127" s="218" t="e">
        <f>IF(_xlfn.XLOOKUP(Dico2[[#This Row],[Nom du champ]],[1]!CRInfoSyndic[Donnée],[1]!CRInfoSyndic[Donnée],"",0,1)="","","X")</f>
        <v>#REF!</v>
      </c>
      <c r="X127" s="218" t="e">
        <f>IF(_xlfn.XLOOKUP(Dico2[[#This Row],[Nom du champ]],[1]!Addu[Donnée],[1]!Addu[Donnée],"",0,1)="","","X")</f>
        <v>#REF!</v>
      </c>
      <c r="Y127" s="218" t="e">
        <f>IF(_xlfn.XLOOKUP(Dico2[[#This Row],[Nom du champ]],[1]!CRAddu[Donnée],[1]!CRAddu[Donnée],"",0,1)="","","X")</f>
        <v>#REF!</v>
      </c>
      <c r="Z127" s="218" t="e">
        <f>IF(_xlfn.XLOOKUP(Dico2[[#This Row],[Nom du champ]],[1]!CmdAnn[Donnée],[1]!CmdAnn[Donnée],"",0,1)="","","X")</f>
        <v>#REF!</v>
      </c>
      <c r="AA127" s="218" t="e">
        <f>IF(_xlfn.XLOOKUP(Dico2[[#This Row],[Nom du champ]],[1]!CRAnnu[Donnée],[1]!CRAnnu[Donnée],"",0,1)="","","X")</f>
        <v>#REF!</v>
      </c>
    </row>
    <row r="128" spans="1:27">
      <c r="A128" s="236" t="s">
        <v>541</v>
      </c>
      <c r="B128" s="236" t="s">
        <v>846</v>
      </c>
      <c r="D128" s="218" t="e">
        <f>IF(_xlfn.XLOOKUP(Dico2[[#This Row],[Nom du champ]],[1]!IPE[Donnée],[1]!IPE[Donnée],"",0,1)="","","X")</f>
        <v>#REF!</v>
      </c>
      <c r="E128" s="218" t="e">
        <f>IF(_xlfn.XLOOKUP(Dico2[[#This Row],[Nom du champ]],[1]!CmdPB[Donnée],[1]!CmdPB[Donnée],"",0,1)="","","X")</f>
        <v>#REF!</v>
      </c>
      <c r="F128" s="218" t="e">
        <f>IF(_xlfn.XLOOKUP(Dico2[[#This Row],[Nom du champ]],[1]!ARcmdPB[Donnée],[1]!ARcmdPB[Donnée],"",0,1)="","","X")</f>
        <v>#REF!</v>
      </c>
      <c r="G128" s="218" t="e">
        <f>IF(_xlfn.XLOOKUP(Dico2[[#This Row],[Nom du champ]],[1]!CRcmdPB[Donnée],[1]!CRcmdPB[Donnée],"",0,1)="","","X")</f>
        <v>#REF!</v>
      </c>
      <c r="H128" s="218" t="e">
        <f>IF(_xlfn.XLOOKUP(Dico2[[#This Row],[Nom du champ]],[1]!AnnulationPB[Donnée],[1]!AnnulationPB[Donnée],"",0,1)="","","X")</f>
        <v>#REF!</v>
      </c>
      <c r="I128" s="218" t="e">
        <f>IF(_xlfn.XLOOKUP(Dico2[[#This Row],[Nom du champ]],[1]!ARannulationPB[Donnée],[1]!ARannulationPB[Donnée],"",0,1)="","","X")</f>
        <v>#REF!</v>
      </c>
      <c r="J128" s="218" t="e">
        <f>IF(_xlfn.XLOOKUP(Dico2[[#This Row],[Nom du champ]],[1]!CmdExtU[Donnée],[1]!CmdExtU[Donnée],"",0,1)="","","X")</f>
        <v>#REF!</v>
      </c>
      <c r="K128" s="218" t="e">
        <f>IF(_xlfn.XLOOKUP(Dico2[[#This Row],[Nom du champ]],[1]!ARCmdExtU[Donnée],[1]!ARCmdExtU[Donnée],"",0,1)="","","X")</f>
        <v>#REF!</v>
      </c>
      <c r="L128" s="218" t="e">
        <f>IF(_xlfn.XLOOKUP(Dico2[[#This Row],[Nom du champ]],[1]!CRCmdExtU[Donnée],[1]!CRCmdExtU[Donnée],"",0,1)="","","X")</f>
        <v>#REF!</v>
      </c>
      <c r="M128" s="218" t="e">
        <f>IF(_xlfn.XLOOKUP(Dico2[[#This Row],[Nom du champ]],[1]!CRMad[Donnée],[1]!CRMad[Donnée],"",0,1)="","","X")</f>
        <v>#REF!</v>
      </c>
      <c r="N128" s="218" t="e">
        <f>IF(_xlfn.XLOOKUP(Dico2[[#This Row],[Nom du champ]],[1]!DeltaIPE[Donnée],[1]!DeltaIPE[Donnée],"",0,1)="","","X")</f>
        <v>#REF!</v>
      </c>
      <c r="O128" s="218" t="e">
        <f>IF(_xlfn.XLOOKUP(Dico2[[#This Row],[Nom du champ]],[1]!HistoIPE[Donnée],[1]!HistoIPE[Donnée],"",0,1)="","","X")</f>
        <v>#REF!</v>
      </c>
      <c r="P128" s="218" t="e">
        <f>IF(_xlfn.XLOOKUP(Dico2[[#This Row],[Nom du champ]],[1]!CPN[Donnée],[1]!CPN[Donnée],"",0,1)="","","X")</f>
        <v>#REF!</v>
      </c>
      <c r="Q128" s="218" t="e">
        <f>IF(_xlfn.XLOOKUP(Dico2[[#This Row],[Nom du champ]],[1]!DeltaCPN[Donnée],[1]!DeltaCPN[Donnée],"",0,1)="","","X")</f>
        <v>#REF!</v>
      </c>
      <c r="R128" s="218" t="e">
        <f>IF(_xlfn.XLOOKUP(Dico2[[#This Row],[Nom du champ]],[1]!HistoCPN[Donnée],[1]!HistoCPN[Donnée],"",0,1)="","","X")</f>
        <v>#REF!</v>
      </c>
      <c r="S128" s="218" t="e">
        <f>IF(_xlfn.XLOOKUP(Dico2[[#This Row],[Nom du champ]],[1]!CmdinfoPM[Donnée],[1]!CmdinfoPM[Donnée],"",0,1)="","","X")</f>
        <v>#REF!</v>
      </c>
      <c r="T128" s="218" t="e">
        <f>IF(_xlfn.XLOOKUP(Dico2[[#This Row],[Nom du champ]],[1]!ARCmdInfoPM[Donnée],[1]!ARCmdInfoPM[Donnée],"",0,1)="","","X")</f>
        <v>#REF!</v>
      </c>
      <c r="U128" s="218" t="e">
        <f>IF(_xlfn.XLOOKUP(Dico2[[#This Row],[Nom du champ]],[1]!ARMad[Donnée],[1]!ARMad[Donnée],"",0,1)="","","X")</f>
        <v>#REF!</v>
      </c>
      <c r="V128" s="218" t="e">
        <f>IF(_xlfn.XLOOKUP(Dico2[[#This Row],[Nom du champ]],[1]!NotifPrev[Donnée],[1]!NotifPrev[Donnée],"",0,1)="","","X")</f>
        <v>#REF!</v>
      </c>
      <c r="W128" s="218" t="e">
        <f>IF(_xlfn.XLOOKUP(Dico2[[#This Row],[Nom du champ]],[1]!CRInfoSyndic[Donnée],[1]!CRInfoSyndic[Donnée],"",0,1)="","","X")</f>
        <v>#REF!</v>
      </c>
      <c r="X128" s="218" t="e">
        <f>IF(_xlfn.XLOOKUP(Dico2[[#This Row],[Nom du champ]],[1]!Addu[Donnée],[1]!Addu[Donnée],"",0,1)="","","X")</f>
        <v>#REF!</v>
      </c>
      <c r="Y128" s="218" t="e">
        <f>IF(_xlfn.XLOOKUP(Dico2[[#This Row],[Nom du champ]],[1]!CRAddu[Donnée],[1]!CRAddu[Donnée],"",0,1)="","","X")</f>
        <v>#REF!</v>
      </c>
      <c r="Z128" s="218" t="e">
        <f>IF(_xlfn.XLOOKUP(Dico2[[#This Row],[Nom du champ]],[1]!CmdAnn[Donnée],[1]!CmdAnn[Donnée],"",0,1)="","","X")</f>
        <v>#REF!</v>
      </c>
      <c r="AA128" s="218" t="e">
        <f>IF(_xlfn.XLOOKUP(Dico2[[#This Row],[Nom du champ]],[1]!CRAnnu[Donnée],[1]!CRAnnu[Donnée],"",0,1)="","","X")</f>
        <v>#REF!</v>
      </c>
    </row>
    <row r="129" spans="1:27">
      <c r="A129" s="211" t="s">
        <v>423</v>
      </c>
      <c r="B129" s="211" t="s">
        <v>830</v>
      </c>
      <c r="D129" s="218" t="e">
        <f>IF(_xlfn.XLOOKUP(Dico2[[#This Row],[Nom du champ]],[1]!IPE[Donnée],[1]!IPE[Donnée],"",0,1)="","","X")</f>
        <v>#REF!</v>
      </c>
      <c r="E129" s="218" t="e">
        <f>IF(_xlfn.XLOOKUP(Dico2[[#This Row],[Nom du champ]],[1]!CmdPB[Donnée],[1]!CmdPB[Donnée],"",0,1)="","","X")</f>
        <v>#REF!</v>
      </c>
      <c r="F129" s="218" t="e">
        <f>IF(_xlfn.XLOOKUP(Dico2[[#This Row],[Nom du champ]],[1]!ARcmdPB[Donnée],[1]!ARcmdPB[Donnée],"",0,1)="","","X")</f>
        <v>#REF!</v>
      </c>
      <c r="G129" s="218" t="e">
        <f>IF(_xlfn.XLOOKUP(Dico2[[#This Row],[Nom du champ]],[1]!CRcmdPB[Donnée],[1]!CRcmdPB[Donnée],"",0,1)="","","X")</f>
        <v>#REF!</v>
      </c>
      <c r="H129" s="218" t="e">
        <f>IF(_xlfn.XLOOKUP(Dico2[[#This Row],[Nom du champ]],[1]!AnnulationPB[Donnée],[1]!AnnulationPB[Donnée],"",0,1)="","","X")</f>
        <v>#REF!</v>
      </c>
      <c r="I129" s="218" t="e">
        <f>IF(_xlfn.XLOOKUP(Dico2[[#This Row],[Nom du champ]],[1]!ARannulationPB[Donnée],[1]!ARannulationPB[Donnée],"",0,1)="","","X")</f>
        <v>#REF!</v>
      </c>
      <c r="J129" s="218" t="e">
        <f>IF(_xlfn.XLOOKUP(Dico2[[#This Row],[Nom du champ]],[1]!CmdExtU[Donnée],[1]!CmdExtU[Donnée],"",0,1)="","","X")</f>
        <v>#REF!</v>
      </c>
      <c r="K129" s="218" t="e">
        <f>IF(_xlfn.XLOOKUP(Dico2[[#This Row],[Nom du champ]],[1]!ARCmdExtU[Donnée],[1]!ARCmdExtU[Donnée],"",0,1)="","","X")</f>
        <v>#REF!</v>
      </c>
      <c r="L129" s="218" t="e">
        <f>IF(_xlfn.XLOOKUP(Dico2[[#This Row],[Nom du champ]],[1]!CRCmdExtU[Donnée],[1]!CRCmdExtU[Donnée],"",0,1)="","","X")</f>
        <v>#REF!</v>
      </c>
      <c r="M129" s="218" t="e">
        <f>IF(_xlfn.XLOOKUP(Dico2[[#This Row],[Nom du champ]],[1]!CRMad[Donnée],[1]!CRMad[Donnée],"",0,1)="","","X")</f>
        <v>#REF!</v>
      </c>
      <c r="N129" s="218" t="e">
        <f>IF(_xlfn.XLOOKUP(Dico2[[#This Row],[Nom du champ]],[1]!DeltaIPE[Donnée],[1]!DeltaIPE[Donnée],"",0,1)="","","X")</f>
        <v>#REF!</v>
      </c>
      <c r="O129" s="218" t="e">
        <f>IF(_xlfn.XLOOKUP(Dico2[[#This Row],[Nom du champ]],[1]!HistoIPE[Donnée],[1]!HistoIPE[Donnée],"",0,1)="","","X")</f>
        <v>#REF!</v>
      </c>
      <c r="P129" s="218" t="e">
        <f>IF(_xlfn.XLOOKUP(Dico2[[#This Row],[Nom du champ]],[1]!CPN[Donnée],[1]!CPN[Donnée],"",0,1)="","","X")</f>
        <v>#REF!</v>
      </c>
      <c r="Q129" s="218" t="e">
        <f>IF(_xlfn.XLOOKUP(Dico2[[#This Row],[Nom du champ]],[1]!DeltaCPN[Donnée],[1]!DeltaCPN[Donnée],"",0,1)="","","X")</f>
        <v>#REF!</v>
      </c>
      <c r="R129" s="218" t="e">
        <f>IF(_xlfn.XLOOKUP(Dico2[[#This Row],[Nom du champ]],[1]!HistoCPN[Donnée],[1]!HistoCPN[Donnée],"",0,1)="","","X")</f>
        <v>#REF!</v>
      </c>
      <c r="S129" s="218" t="e">
        <f>IF(_xlfn.XLOOKUP(Dico2[[#This Row],[Nom du champ]],[1]!CmdinfoPM[Donnée],[1]!CmdinfoPM[Donnée],"",0,1)="","","X")</f>
        <v>#REF!</v>
      </c>
      <c r="T129" s="218" t="e">
        <f>IF(_xlfn.XLOOKUP(Dico2[[#This Row],[Nom du champ]],[1]!ARCmdInfoPM[Donnée],[1]!ARCmdInfoPM[Donnée],"",0,1)="","","X")</f>
        <v>#REF!</v>
      </c>
      <c r="U129" s="218" t="e">
        <f>IF(_xlfn.XLOOKUP(Dico2[[#This Row],[Nom du champ]],[1]!ARMad[Donnée],[1]!ARMad[Donnée],"",0,1)="","","X")</f>
        <v>#REF!</v>
      </c>
      <c r="V129" s="218" t="e">
        <f>IF(_xlfn.XLOOKUP(Dico2[[#This Row],[Nom du champ]],[1]!NotifPrev[Donnée],[1]!NotifPrev[Donnée],"",0,1)="","","X")</f>
        <v>#REF!</v>
      </c>
      <c r="W129" s="218" t="e">
        <f>IF(_xlfn.XLOOKUP(Dico2[[#This Row],[Nom du champ]],[1]!CRInfoSyndic[Donnée],[1]!CRInfoSyndic[Donnée],"",0,1)="","","X")</f>
        <v>#REF!</v>
      </c>
      <c r="X129" s="218" t="e">
        <f>IF(_xlfn.XLOOKUP(Dico2[[#This Row],[Nom du champ]],[1]!Addu[Donnée],[1]!Addu[Donnée],"",0,1)="","","X")</f>
        <v>#REF!</v>
      </c>
      <c r="Y129" s="218" t="e">
        <f>IF(_xlfn.XLOOKUP(Dico2[[#This Row],[Nom du champ]],[1]!CRAddu[Donnée],[1]!CRAddu[Donnée],"",0,1)="","","X")</f>
        <v>#REF!</v>
      </c>
      <c r="Z129" s="218" t="e">
        <f>IF(_xlfn.XLOOKUP(Dico2[[#This Row],[Nom du champ]],[1]!CmdAnn[Donnée],[1]!CmdAnn[Donnée],"",0,1)="","","X")</f>
        <v>#REF!</v>
      </c>
      <c r="AA129" s="218" t="e">
        <f>IF(_xlfn.XLOOKUP(Dico2[[#This Row],[Nom du champ]],[1]!CRAnnu[Donnée],[1]!CRAnnu[Donnée],"",0,1)="","","X")</f>
        <v>#REF!</v>
      </c>
    </row>
    <row r="130" spans="1:27">
      <c r="A130" s="211" t="s">
        <v>791</v>
      </c>
      <c r="B130" s="210" t="s">
        <v>793</v>
      </c>
      <c r="D130" s="218" t="e">
        <f>IF(_xlfn.XLOOKUP(Dico2[[#This Row],[Nom du champ]],[1]!IPE[Donnée],[1]!IPE[Donnée],"",0,1)="","","X")</f>
        <v>#REF!</v>
      </c>
      <c r="E130" s="218" t="e">
        <f>IF(_xlfn.XLOOKUP(Dico2[[#This Row],[Nom du champ]],[1]!CmdPB[Donnée],[1]!CmdPB[Donnée],"",0,1)="","","X")</f>
        <v>#REF!</v>
      </c>
      <c r="F130" s="218" t="e">
        <f>IF(_xlfn.XLOOKUP(Dico2[[#This Row],[Nom du champ]],[1]!ARcmdPB[Donnée],[1]!ARcmdPB[Donnée],"",0,1)="","","X")</f>
        <v>#REF!</v>
      </c>
      <c r="G130" s="218" t="e">
        <f>IF(_xlfn.XLOOKUP(Dico2[[#This Row],[Nom du champ]],[1]!CRcmdPB[Donnée],[1]!CRcmdPB[Donnée],"",0,1)="","","X")</f>
        <v>#REF!</v>
      </c>
      <c r="H130" s="218" t="e">
        <f>IF(_xlfn.XLOOKUP(Dico2[[#This Row],[Nom du champ]],[1]!AnnulationPB[Donnée],[1]!AnnulationPB[Donnée],"",0,1)="","","X")</f>
        <v>#REF!</v>
      </c>
      <c r="I130" s="218" t="e">
        <f>IF(_xlfn.XLOOKUP(Dico2[[#This Row],[Nom du champ]],[1]!ARannulationPB[Donnée],[1]!ARannulationPB[Donnée],"",0,1)="","","X")</f>
        <v>#REF!</v>
      </c>
      <c r="J130" s="218" t="e">
        <f>IF(_xlfn.XLOOKUP(Dico2[[#This Row],[Nom du champ]],[1]!CmdExtU[Donnée],[1]!CmdExtU[Donnée],"",0,1)="","","X")</f>
        <v>#REF!</v>
      </c>
      <c r="K130" s="218" t="e">
        <f>IF(_xlfn.XLOOKUP(Dico2[[#This Row],[Nom du champ]],[1]!ARCmdExtU[Donnée],[1]!ARCmdExtU[Donnée],"",0,1)="","","X")</f>
        <v>#REF!</v>
      </c>
      <c r="L130" s="218" t="e">
        <f>IF(_xlfn.XLOOKUP(Dico2[[#This Row],[Nom du champ]],[1]!CRCmdExtU[Donnée],[1]!CRCmdExtU[Donnée],"",0,1)="","","X")</f>
        <v>#REF!</v>
      </c>
      <c r="M130" s="218" t="e">
        <f>IF(_xlfn.XLOOKUP(Dico2[[#This Row],[Nom du champ]],[1]!CRMad[Donnée],[1]!CRMad[Donnée],"",0,1)="","","X")</f>
        <v>#REF!</v>
      </c>
      <c r="N130" s="218" t="e">
        <f>IF(_xlfn.XLOOKUP(Dico2[[#This Row],[Nom du champ]],[1]!DeltaIPE[Donnée],[1]!DeltaIPE[Donnée],"",0,1)="","","X")</f>
        <v>#REF!</v>
      </c>
      <c r="O130" s="218" t="e">
        <f>IF(_xlfn.XLOOKUP(Dico2[[#This Row],[Nom du champ]],[1]!HistoIPE[Donnée],[1]!HistoIPE[Donnée],"",0,1)="","","X")</f>
        <v>#REF!</v>
      </c>
      <c r="P130" s="218" t="e">
        <f>IF(_xlfn.XLOOKUP(Dico2[[#This Row],[Nom du champ]],[1]!CPN[Donnée],[1]!CPN[Donnée],"",0,1)="","","X")</f>
        <v>#REF!</v>
      </c>
      <c r="Q130" s="218" t="e">
        <f>IF(_xlfn.XLOOKUP(Dico2[[#This Row],[Nom du champ]],[1]!DeltaCPN[Donnée],[1]!DeltaCPN[Donnée],"",0,1)="","","X")</f>
        <v>#REF!</v>
      </c>
      <c r="R130" s="218" t="e">
        <f>IF(_xlfn.XLOOKUP(Dico2[[#This Row],[Nom du champ]],[1]!HistoCPN[Donnée],[1]!HistoCPN[Donnée],"",0,1)="","","X")</f>
        <v>#REF!</v>
      </c>
      <c r="S130" s="218" t="e">
        <f>IF(_xlfn.XLOOKUP(Dico2[[#This Row],[Nom du champ]],[1]!CmdinfoPM[Donnée],[1]!CmdinfoPM[Donnée],"",0,1)="","","X")</f>
        <v>#REF!</v>
      </c>
      <c r="T130" s="218" t="e">
        <f>IF(_xlfn.XLOOKUP(Dico2[[#This Row],[Nom du champ]],[1]!ARCmdInfoPM[Donnée],[1]!ARCmdInfoPM[Donnée],"",0,1)="","","X")</f>
        <v>#REF!</v>
      </c>
      <c r="U130" s="218" t="e">
        <f>IF(_xlfn.XLOOKUP(Dico2[[#This Row],[Nom du champ]],[1]!ARMad[Donnée],[1]!ARMad[Donnée],"",0,1)="","","X")</f>
        <v>#REF!</v>
      </c>
      <c r="V130" s="218" t="e">
        <f>IF(_xlfn.XLOOKUP(Dico2[[#This Row],[Nom du champ]],[1]!NotifPrev[Donnée],[1]!NotifPrev[Donnée],"",0,1)="","","X")</f>
        <v>#REF!</v>
      </c>
      <c r="W130" s="218" t="e">
        <f>IF(_xlfn.XLOOKUP(Dico2[[#This Row],[Nom du champ]],[1]!CRInfoSyndic[Donnée],[1]!CRInfoSyndic[Donnée],"",0,1)="","","X")</f>
        <v>#REF!</v>
      </c>
      <c r="X130" s="218" t="e">
        <f>IF(_xlfn.XLOOKUP(Dico2[[#This Row],[Nom du champ]],[1]!Addu[Donnée],[1]!Addu[Donnée],"",0,1)="","","X")</f>
        <v>#REF!</v>
      </c>
      <c r="Y130" s="218" t="e">
        <f>IF(_xlfn.XLOOKUP(Dico2[[#This Row],[Nom du champ]],[1]!CRAddu[Donnée],[1]!CRAddu[Donnée],"",0,1)="","","X")</f>
        <v>#REF!</v>
      </c>
      <c r="Z130" s="218" t="e">
        <f>IF(_xlfn.XLOOKUP(Dico2[[#This Row],[Nom du champ]],[1]!CmdAnn[Donnée],[1]!CmdAnn[Donnée],"",0,1)="","","X")</f>
        <v>#REF!</v>
      </c>
      <c r="AA130" s="218" t="e">
        <f>IF(_xlfn.XLOOKUP(Dico2[[#This Row],[Nom du champ]],[1]!CRAnnu[Donnée],[1]!CRAnnu[Donnée],"",0,1)="","","X")</f>
        <v>#REF!</v>
      </c>
    </row>
    <row r="131" spans="1:27">
      <c r="A131" s="211" t="s">
        <v>790</v>
      </c>
      <c r="B131" s="210" t="s">
        <v>792</v>
      </c>
      <c r="D131" s="218" t="e">
        <f>IF(_xlfn.XLOOKUP(Dico2[[#This Row],[Nom du champ]],[1]!IPE[Donnée],[1]!IPE[Donnée],"",0,1)="","","X")</f>
        <v>#REF!</v>
      </c>
      <c r="E131" s="218" t="e">
        <f>IF(_xlfn.XLOOKUP(Dico2[[#This Row],[Nom du champ]],[1]!CmdPB[Donnée],[1]!CmdPB[Donnée],"",0,1)="","","X")</f>
        <v>#REF!</v>
      </c>
      <c r="F131" s="218" t="e">
        <f>IF(_xlfn.XLOOKUP(Dico2[[#This Row],[Nom du champ]],[1]!ARcmdPB[Donnée],[1]!ARcmdPB[Donnée],"",0,1)="","","X")</f>
        <v>#REF!</v>
      </c>
      <c r="G131" s="218" t="e">
        <f>IF(_xlfn.XLOOKUP(Dico2[[#This Row],[Nom du champ]],[1]!CRcmdPB[Donnée],[1]!CRcmdPB[Donnée],"",0,1)="","","X")</f>
        <v>#REF!</v>
      </c>
      <c r="H131" s="218" t="e">
        <f>IF(_xlfn.XLOOKUP(Dico2[[#This Row],[Nom du champ]],[1]!AnnulationPB[Donnée],[1]!AnnulationPB[Donnée],"",0,1)="","","X")</f>
        <v>#REF!</v>
      </c>
      <c r="I131" s="218" t="e">
        <f>IF(_xlfn.XLOOKUP(Dico2[[#This Row],[Nom du champ]],[1]!ARannulationPB[Donnée],[1]!ARannulationPB[Donnée],"",0,1)="","","X")</f>
        <v>#REF!</v>
      </c>
      <c r="J131" s="218" t="e">
        <f>IF(_xlfn.XLOOKUP(Dico2[[#This Row],[Nom du champ]],[1]!CmdExtU[Donnée],[1]!CmdExtU[Donnée],"",0,1)="","","X")</f>
        <v>#REF!</v>
      </c>
      <c r="K131" s="218" t="e">
        <f>IF(_xlfn.XLOOKUP(Dico2[[#This Row],[Nom du champ]],[1]!ARCmdExtU[Donnée],[1]!ARCmdExtU[Donnée],"",0,1)="","","X")</f>
        <v>#REF!</v>
      </c>
      <c r="L131" s="218" t="e">
        <f>IF(_xlfn.XLOOKUP(Dico2[[#This Row],[Nom du champ]],[1]!CRCmdExtU[Donnée],[1]!CRCmdExtU[Donnée],"",0,1)="","","X")</f>
        <v>#REF!</v>
      </c>
      <c r="M131" s="218" t="e">
        <f>IF(_xlfn.XLOOKUP(Dico2[[#This Row],[Nom du champ]],[1]!CRMad[Donnée],[1]!CRMad[Donnée],"",0,1)="","","X")</f>
        <v>#REF!</v>
      </c>
      <c r="N131" s="218" t="e">
        <f>IF(_xlfn.XLOOKUP(Dico2[[#This Row],[Nom du champ]],[1]!DeltaIPE[Donnée],[1]!DeltaIPE[Donnée],"",0,1)="","","X")</f>
        <v>#REF!</v>
      </c>
      <c r="O131" s="218" t="e">
        <f>IF(_xlfn.XLOOKUP(Dico2[[#This Row],[Nom du champ]],[1]!HistoIPE[Donnée],[1]!HistoIPE[Donnée],"",0,1)="","","X")</f>
        <v>#REF!</v>
      </c>
      <c r="P131" s="218" t="e">
        <f>IF(_xlfn.XLOOKUP(Dico2[[#This Row],[Nom du champ]],[1]!CPN[Donnée],[1]!CPN[Donnée],"",0,1)="","","X")</f>
        <v>#REF!</v>
      </c>
      <c r="Q131" s="218" t="e">
        <f>IF(_xlfn.XLOOKUP(Dico2[[#This Row],[Nom du champ]],[1]!DeltaCPN[Donnée],[1]!DeltaCPN[Donnée],"",0,1)="","","X")</f>
        <v>#REF!</v>
      </c>
      <c r="R131" s="218" t="e">
        <f>IF(_xlfn.XLOOKUP(Dico2[[#This Row],[Nom du champ]],[1]!HistoCPN[Donnée],[1]!HistoCPN[Donnée],"",0,1)="","","X")</f>
        <v>#REF!</v>
      </c>
      <c r="S131" s="218" t="e">
        <f>IF(_xlfn.XLOOKUP(Dico2[[#This Row],[Nom du champ]],[1]!CmdinfoPM[Donnée],[1]!CmdinfoPM[Donnée],"",0,1)="","","X")</f>
        <v>#REF!</v>
      </c>
      <c r="T131" s="218" t="e">
        <f>IF(_xlfn.XLOOKUP(Dico2[[#This Row],[Nom du champ]],[1]!ARCmdInfoPM[Donnée],[1]!ARCmdInfoPM[Donnée],"",0,1)="","","X")</f>
        <v>#REF!</v>
      </c>
      <c r="U131" s="218" t="e">
        <f>IF(_xlfn.XLOOKUP(Dico2[[#This Row],[Nom du champ]],[1]!ARMad[Donnée],[1]!ARMad[Donnée],"",0,1)="","","X")</f>
        <v>#REF!</v>
      </c>
      <c r="V131" s="218" t="e">
        <f>IF(_xlfn.XLOOKUP(Dico2[[#This Row],[Nom du champ]],[1]!NotifPrev[Donnée],[1]!NotifPrev[Donnée],"",0,1)="","","X")</f>
        <v>#REF!</v>
      </c>
      <c r="W131" s="218" t="e">
        <f>IF(_xlfn.XLOOKUP(Dico2[[#This Row],[Nom du champ]],[1]!CRInfoSyndic[Donnée],[1]!CRInfoSyndic[Donnée],"",0,1)="","","X")</f>
        <v>#REF!</v>
      </c>
      <c r="X131" s="218" t="e">
        <f>IF(_xlfn.XLOOKUP(Dico2[[#This Row],[Nom du champ]],[1]!Addu[Donnée],[1]!Addu[Donnée],"",0,1)="","","X")</f>
        <v>#REF!</v>
      </c>
      <c r="Y131" s="218" t="e">
        <f>IF(_xlfn.XLOOKUP(Dico2[[#This Row],[Nom du champ]],[1]!CRAddu[Donnée],[1]!CRAddu[Donnée],"",0,1)="","","X")</f>
        <v>#REF!</v>
      </c>
      <c r="Z131" s="218" t="e">
        <f>IF(_xlfn.XLOOKUP(Dico2[[#This Row],[Nom du champ]],[1]!CmdAnn[Donnée],[1]!CmdAnn[Donnée],"",0,1)="","","X")</f>
        <v>#REF!</v>
      </c>
      <c r="AA131" s="218" t="e">
        <f>IF(_xlfn.XLOOKUP(Dico2[[#This Row],[Nom du champ]],[1]!CRAnnu[Donnée],[1]!CRAnnu[Donnée],"",0,1)="","","X")</f>
        <v>#REF!</v>
      </c>
    </row>
    <row r="132" spans="1:27">
      <c r="A132" s="219" t="s">
        <v>639</v>
      </c>
      <c r="B132" s="237"/>
      <c r="D132" s="218" t="e">
        <f>IF(_xlfn.XLOOKUP(Dico2[[#This Row],[Nom du champ]],[1]!IPE[Donnée],[1]!IPE[Donnée],"",0,1)="","","X")</f>
        <v>#REF!</v>
      </c>
      <c r="E132" s="218" t="e">
        <f>IF(_xlfn.XLOOKUP(Dico2[[#This Row],[Nom du champ]],[1]!CmdPB[Donnée],[1]!CmdPB[Donnée],"",0,1)="","","X")</f>
        <v>#REF!</v>
      </c>
      <c r="F132" s="218" t="e">
        <f>IF(_xlfn.XLOOKUP(Dico2[[#This Row],[Nom du champ]],[1]!ARcmdPB[Donnée],[1]!ARcmdPB[Donnée],"",0,1)="","","X")</f>
        <v>#REF!</v>
      </c>
      <c r="G132" s="218" t="e">
        <f>IF(_xlfn.XLOOKUP(Dico2[[#This Row],[Nom du champ]],[1]!CRcmdPB[Donnée],[1]!CRcmdPB[Donnée],"",0,1)="","","X")</f>
        <v>#REF!</v>
      </c>
      <c r="H132" s="218" t="e">
        <f>IF(_xlfn.XLOOKUP(Dico2[[#This Row],[Nom du champ]],[1]!AnnulationPB[Donnée],[1]!AnnulationPB[Donnée],"",0,1)="","","X")</f>
        <v>#REF!</v>
      </c>
      <c r="I132" s="218" t="e">
        <f>IF(_xlfn.XLOOKUP(Dico2[[#This Row],[Nom du champ]],[1]!ARannulationPB[Donnée],[1]!ARannulationPB[Donnée],"",0,1)="","","X")</f>
        <v>#REF!</v>
      </c>
      <c r="J132" s="218" t="e">
        <f>IF(_xlfn.XLOOKUP(Dico2[[#This Row],[Nom du champ]],[1]!CmdExtU[Donnée],[1]!CmdExtU[Donnée],"",0,1)="","","X")</f>
        <v>#REF!</v>
      </c>
      <c r="K132" s="218" t="e">
        <f>IF(_xlfn.XLOOKUP(Dico2[[#This Row],[Nom du champ]],[1]!ARCmdExtU[Donnée],[1]!ARCmdExtU[Donnée],"",0,1)="","","X")</f>
        <v>#REF!</v>
      </c>
      <c r="L132" s="218" t="e">
        <f>IF(_xlfn.XLOOKUP(Dico2[[#This Row],[Nom du champ]],[1]!CRCmdExtU[Donnée],[1]!CRCmdExtU[Donnée],"",0,1)="","","X")</f>
        <v>#REF!</v>
      </c>
      <c r="M132" s="218" t="e">
        <f>IF(_xlfn.XLOOKUP(Dico2[[#This Row],[Nom du champ]],[1]!CRMad[Donnée],[1]!CRMad[Donnée],"",0,1)="","","X")</f>
        <v>#REF!</v>
      </c>
      <c r="N132" s="218" t="e">
        <f>IF(_xlfn.XLOOKUP(Dico2[[#This Row],[Nom du champ]],[1]!DeltaIPE[Donnée],[1]!DeltaIPE[Donnée],"",0,1)="","","X")</f>
        <v>#REF!</v>
      </c>
      <c r="O132" s="218" t="e">
        <f>IF(_xlfn.XLOOKUP(Dico2[[#This Row],[Nom du champ]],[1]!HistoIPE[Donnée],[1]!HistoIPE[Donnée],"",0,1)="","","X")</f>
        <v>#REF!</v>
      </c>
      <c r="P132" s="218" t="e">
        <f>IF(_xlfn.XLOOKUP(Dico2[[#This Row],[Nom du champ]],[1]!CPN[Donnée],[1]!CPN[Donnée],"",0,1)="","","X")</f>
        <v>#REF!</v>
      </c>
      <c r="Q132" s="218" t="e">
        <f>IF(_xlfn.XLOOKUP(Dico2[[#This Row],[Nom du champ]],[1]!DeltaCPN[Donnée],[1]!DeltaCPN[Donnée],"",0,1)="","","X")</f>
        <v>#REF!</v>
      </c>
      <c r="R132" s="218" t="e">
        <f>IF(_xlfn.XLOOKUP(Dico2[[#This Row],[Nom du champ]],[1]!HistoCPN[Donnée],[1]!HistoCPN[Donnée],"",0,1)="","","X")</f>
        <v>#REF!</v>
      </c>
      <c r="S132" s="218" t="e">
        <f>IF(_xlfn.XLOOKUP(Dico2[[#This Row],[Nom du champ]],[1]!CmdinfoPM[Donnée],[1]!CmdinfoPM[Donnée],"",0,1)="","","X")</f>
        <v>#REF!</v>
      </c>
      <c r="T132" s="218" t="e">
        <f>IF(_xlfn.XLOOKUP(Dico2[[#This Row],[Nom du champ]],[1]!ARCmdInfoPM[Donnée],[1]!ARCmdInfoPM[Donnée],"",0,1)="","","X")</f>
        <v>#REF!</v>
      </c>
      <c r="U132" s="218" t="e">
        <f>IF(_xlfn.XLOOKUP(Dico2[[#This Row],[Nom du champ]],[1]!ARMad[Donnée],[1]!ARMad[Donnée],"",0,1)="","","X")</f>
        <v>#REF!</v>
      </c>
      <c r="V132" s="218" t="e">
        <f>IF(_xlfn.XLOOKUP(Dico2[[#This Row],[Nom du champ]],[1]!NotifPrev[Donnée],[1]!NotifPrev[Donnée],"",0,1)="","","X")</f>
        <v>#REF!</v>
      </c>
      <c r="W132" s="218" t="e">
        <f>IF(_xlfn.XLOOKUP(Dico2[[#This Row],[Nom du champ]],[1]!CRInfoSyndic[Donnée],[1]!CRInfoSyndic[Donnée],"",0,1)="","","X")</f>
        <v>#REF!</v>
      </c>
      <c r="X132" s="218" t="e">
        <f>IF(_xlfn.XLOOKUP(Dico2[[#This Row],[Nom du champ]],[1]!Addu[Donnée],[1]!Addu[Donnée],"",0,1)="","","X")</f>
        <v>#REF!</v>
      </c>
      <c r="Y132" s="218" t="e">
        <f>IF(_xlfn.XLOOKUP(Dico2[[#This Row],[Nom du champ]],[1]!CRAddu[Donnée],[1]!CRAddu[Donnée],"",0,1)="","","X")</f>
        <v>#REF!</v>
      </c>
      <c r="Z132" s="218" t="e">
        <f>IF(_xlfn.XLOOKUP(Dico2[[#This Row],[Nom du champ]],[1]!CmdAnn[Donnée],[1]!CmdAnn[Donnée],"",0,1)="","","X")</f>
        <v>#REF!</v>
      </c>
      <c r="AA132" s="218" t="e">
        <f>IF(_xlfn.XLOOKUP(Dico2[[#This Row],[Nom du champ]],[1]!CRAnnu[Donnée],[1]!CRAnnu[Donnée],"",0,1)="","","X")</f>
        <v>#REF!</v>
      </c>
    </row>
    <row r="133" spans="1:27">
      <c r="A133" s="224" t="s">
        <v>335</v>
      </c>
      <c r="B133" s="225" t="s">
        <v>42</v>
      </c>
      <c r="D133" s="218" t="e">
        <f>IF(_xlfn.XLOOKUP(Dico2[[#This Row],[Nom du champ]],[1]!IPE[Donnée],[1]!IPE[Donnée],"",0,1)="","","X")</f>
        <v>#REF!</v>
      </c>
      <c r="E133" s="218" t="e">
        <f>IF(_xlfn.XLOOKUP(Dico2[[#This Row],[Nom du champ]],[1]!CmdPB[Donnée],[1]!CmdPB[Donnée],"",0,1)="","","X")</f>
        <v>#REF!</v>
      </c>
      <c r="F133" s="218" t="e">
        <f>IF(_xlfn.XLOOKUP(Dico2[[#This Row],[Nom du champ]],[1]!ARcmdPB[Donnée],[1]!ARcmdPB[Donnée],"",0,1)="","","X")</f>
        <v>#REF!</v>
      </c>
      <c r="G133" s="218" t="e">
        <f>IF(_xlfn.XLOOKUP(Dico2[[#This Row],[Nom du champ]],[1]!CRcmdPB[Donnée],[1]!CRcmdPB[Donnée],"",0,1)="","","X")</f>
        <v>#REF!</v>
      </c>
      <c r="H133" s="218" t="e">
        <f>IF(_xlfn.XLOOKUP(Dico2[[#This Row],[Nom du champ]],[1]!AnnulationPB[Donnée],[1]!AnnulationPB[Donnée],"",0,1)="","","X")</f>
        <v>#REF!</v>
      </c>
      <c r="I133" s="218" t="e">
        <f>IF(_xlfn.XLOOKUP(Dico2[[#This Row],[Nom du champ]],[1]!ARannulationPB[Donnée],[1]!ARannulationPB[Donnée],"",0,1)="","","X")</f>
        <v>#REF!</v>
      </c>
      <c r="J133" s="218" t="e">
        <f>IF(_xlfn.XLOOKUP(Dico2[[#This Row],[Nom du champ]],[1]!CmdExtU[Donnée],[1]!CmdExtU[Donnée],"",0,1)="","","X")</f>
        <v>#REF!</v>
      </c>
      <c r="K133" s="218" t="e">
        <f>IF(_xlfn.XLOOKUP(Dico2[[#This Row],[Nom du champ]],[1]!ARCmdExtU[Donnée],[1]!ARCmdExtU[Donnée],"",0,1)="","","X")</f>
        <v>#REF!</v>
      </c>
      <c r="L133" s="218" t="e">
        <f>IF(_xlfn.XLOOKUP(Dico2[[#This Row],[Nom du champ]],[1]!CRCmdExtU[Donnée],[1]!CRCmdExtU[Donnée],"",0,1)="","","X")</f>
        <v>#REF!</v>
      </c>
      <c r="M133" s="218" t="e">
        <f>IF(_xlfn.XLOOKUP(Dico2[[#This Row],[Nom du champ]],[1]!CRMad[Donnée],[1]!CRMad[Donnée],"",0,1)="","","X")</f>
        <v>#REF!</v>
      </c>
      <c r="N133" s="218" t="e">
        <f>IF(_xlfn.XLOOKUP(Dico2[[#This Row],[Nom du champ]],[1]!DeltaIPE[Donnée],[1]!DeltaIPE[Donnée],"",0,1)="","","X")</f>
        <v>#REF!</v>
      </c>
      <c r="O133" s="218" t="e">
        <f>IF(_xlfn.XLOOKUP(Dico2[[#This Row],[Nom du champ]],[1]!HistoIPE[Donnée],[1]!HistoIPE[Donnée],"",0,1)="","","X")</f>
        <v>#REF!</v>
      </c>
      <c r="P133" s="218" t="e">
        <f>IF(_xlfn.XLOOKUP(Dico2[[#This Row],[Nom du champ]],[1]!CPN[Donnée],[1]!CPN[Donnée],"",0,1)="","","X")</f>
        <v>#REF!</v>
      </c>
      <c r="Q133" s="218" t="e">
        <f>IF(_xlfn.XLOOKUP(Dico2[[#This Row],[Nom du champ]],[1]!DeltaCPN[Donnée],[1]!DeltaCPN[Donnée],"",0,1)="","","X")</f>
        <v>#REF!</v>
      </c>
      <c r="R133" s="218" t="e">
        <f>IF(_xlfn.XLOOKUP(Dico2[[#This Row],[Nom du champ]],[1]!HistoCPN[Donnée],[1]!HistoCPN[Donnée],"",0,1)="","","X")</f>
        <v>#REF!</v>
      </c>
      <c r="S133" s="218" t="e">
        <f>IF(_xlfn.XLOOKUP(Dico2[[#This Row],[Nom du champ]],[1]!CmdinfoPM[Donnée],[1]!CmdinfoPM[Donnée],"",0,1)="","","X")</f>
        <v>#REF!</v>
      </c>
      <c r="T133" s="218" t="e">
        <f>IF(_xlfn.XLOOKUP(Dico2[[#This Row],[Nom du champ]],[1]!ARCmdInfoPM[Donnée],[1]!ARCmdInfoPM[Donnée],"",0,1)="","","X")</f>
        <v>#REF!</v>
      </c>
      <c r="U133" s="218" t="e">
        <f>IF(_xlfn.XLOOKUP(Dico2[[#This Row],[Nom du champ]],[1]!ARMad[Donnée],[1]!ARMad[Donnée],"",0,1)="","","X")</f>
        <v>#REF!</v>
      </c>
      <c r="V133" s="218" t="e">
        <f>IF(_xlfn.XLOOKUP(Dico2[[#This Row],[Nom du champ]],[1]!NotifPrev[Donnée],[1]!NotifPrev[Donnée],"",0,1)="","","X")</f>
        <v>#REF!</v>
      </c>
      <c r="W133" s="218" t="e">
        <f>IF(_xlfn.XLOOKUP(Dico2[[#This Row],[Nom du champ]],[1]!CRInfoSyndic[Donnée],[1]!CRInfoSyndic[Donnée],"",0,1)="","","X")</f>
        <v>#REF!</v>
      </c>
      <c r="X133" s="218" t="e">
        <f>IF(_xlfn.XLOOKUP(Dico2[[#This Row],[Nom du champ]],[1]!Addu[Donnée],[1]!Addu[Donnée],"",0,1)="","","X")</f>
        <v>#REF!</v>
      </c>
      <c r="Y133" s="218" t="e">
        <f>IF(_xlfn.XLOOKUP(Dico2[[#This Row],[Nom du champ]],[1]!CRAddu[Donnée],[1]!CRAddu[Donnée],"",0,1)="","","X")</f>
        <v>#REF!</v>
      </c>
      <c r="Z133" s="218" t="e">
        <f>IF(_xlfn.XLOOKUP(Dico2[[#This Row],[Nom du champ]],[1]!CmdAnn[Donnée],[1]!CmdAnn[Donnée],"",0,1)="","","X")</f>
        <v>#REF!</v>
      </c>
      <c r="AA133" s="218" t="e">
        <f>IF(_xlfn.XLOOKUP(Dico2[[#This Row],[Nom du champ]],[1]!CRAnnu[Donnée],[1]!CRAnnu[Donnée],"",0,1)="","","X")</f>
        <v>#REF!</v>
      </c>
    </row>
    <row r="134" spans="1:27" ht="13.2">
      <c r="A134" s="238" t="s">
        <v>600</v>
      </c>
      <c r="B134" s="230" t="s">
        <v>574</v>
      </c>
      <c r="D134" s="218" t="e">
        <f>IF(_xlfn.XLOOKUP(Dico2[[#This Row],[Nom du champ]],[1]!IPE[Donnée],[1]!IPE[Donnée],"",0,1)="","","X")</f>
        <v>#REF!</v>
      </c>
      <c r="E134" s="218" t="e">
        <f>IF(_xlfn.XLOOKUP(Dico2[[#This Row],[Nom du champ]],[1]!CmdPB[Donnée],[1]!CmdPB[Donnée],"",0,1)="","","X")</f>
        <v>#REF!</v>
      </c>
      <c r="F134" s="218" t="e">
        <f>IF(_xlfn.XLOOKUP(Dico2[[#This Row],[Nom du champ]],[1]!ARcmdPB[Donnée],[1]!ARcmdPB[Donnée],"",0,1)="","","X")</f>
        <v>#REF!</v>
      </c>
      <c r="G134" s="218" t="e">
        <f>IF(_xlfn.XLOOKUP(Dico2[[#This Row],[Nom du champ]],[1]!CRcmdPB[Donnée],[1]!CRcmdPB[Donnée],"",0,1)="","","X")</f>
        <v>#REF!</v>
      </c>
      <c r="H134" s="218" t="e">
        <f>IF(_xlfn.XLOOKUP(Dico2[[#This Row],[Nom du champ]],[1]!AnnulationPB[Donnée],[1]!AnnulationPB[Donnée],"",0,1)="","","X")</f>
        <v>#REF!</v>
      </c>
      <c r="I134" s="218" t="e">
        <f>IF(_xlfn.XLOOKUP(Dico2[[#This Row],[Nom du champ]],[1]!ARannulationPB[Donnée],[1]!ARannulationPB[Donnée],"",0,1)="","","X")</f>
        <v>#REF!</v>
      </c>
      <c r="J134" s="218" t="e">
        <f>IF(_xlfn.XLOOKUP(Dico2[[#This Row],[Nom du champ]],[1]!CmdExtU[Donnée],[1]!CmdExtU[Donnée],"",0,1)="","","X")</f>
        <v>#REF!</v>
      </c>
      <c r="K134" s="218" t="e">
        <f>IF(_xlfn.XLOOKUP(Dico2[[#This Row],[Nom du champ]],[1]!ARCmdExtU[Donnée],[1]!ARCmdExtU[Donnée],"",0,1)="","","X")</f>
        <v>#REF!</v>
      </c>
      <c r="L134" s="218" t="e">
        <f>IF(_xlfn.XLOOKUP(Dico2[[#This Row],[Nom du champ]],[1]!CRCmdExtU[Donnée],[1]!CRCmdExtU[Donnée],"",0,1)="","","X")</f>
        <v>#REF!</v>
      </c>
      <c r="M134" s="218" t="e">
        <f>IF(_xlfn.XLOOKUP(Dico2[[#This Row],[Nom du champ]],[1]!CRMad[Donnée],[1]!CRMad[Donnée],"",0,1)="","","X")</f>
        <v>#REF!</v>
      </c>
      <c r="N134" s="218" t="e">
        <f>IF(_xlfn.XLOOKUP(Dico2[[#This Row],[Nom du champ]],[1]!DeltaIPE[Donnée],[1]!DeltaIPE[Donnée],"",0,1)="","","X")</f>
        <v>#REF!</v>
      </c>
      <c r="O134" s="218" t="e">
        <f>IF(_xlfn.XLOOKUP(Dico2[[#This Row],[Nom du champ]],[1]!HistoIPE[Donnée],[1]!HistoIPE[Donnée],"",0,1)="","","X")</f>
        <v>#REF!</v>
      </c>
      <c r="P134" s="218" t="e">
        <f>IF(_xlfn.XLOOKUP(Dico2[[#This Row],[Nom du champ]],[1]!CPN[Donnée],[1]!CPN[Donnée],"",0,1)="","","X")</f>
        <v>#REF!</v>
      </c>
      <c r="Q134" s="218" t="e">
        <f>IF(_xlfn.XLOOKUP(Dico2[[#This Row],[Nom du champ]],[1]!DeltaCPN[Donnée],[1]!DeltaCPN[Donnée],"",0,1)="","","X")</f>
        <v>#REF!</v>
      </c>
      <c r="R134" s="218" t="e">
        <f>IF(_xlfn.XLOOKUP(Dico2[[#This Row],[Nom du champ]],[1]!HistoCPN[Donnée],[1]!HistoCPN[Donnée],"",0,1)="","","X")</f>
        <v>#REF!</v>
      </c>
      <c r="S134" s="218" t="e">
        <f>IF(_xlfn.XLOOKUP(Dico2[[#This Row],[Nom du champ]],[1]!CmdinfoPM[Donnée],[1]!CmdinfoPM[Donnée],"",0,1)="","","X")</f>
        <v>#REF!</v>
      </c>
      <c r="T134" s="218" t="e">
        <f>IF(_xlfn.XLOOKUP(Dico2[[#This Row],[Nom du champ]],[1]!ARCmdInfoPM[Donnée],[1]!ARCmdInfoPM[Donnée],"",0,1)="","","X")</f>
        <v>#REF!</v>
      </c>
      <c r="U134" s="218" t="e">
        <f>IF(_xlfn.XLOOKUP(Dico2[[#This Row],[Nom du champ]],[1]!ARMad[Donnée],[1]!ARMad[Donnée],"",0,1)="","","X")</f>
        <v>#REF!</v>
      </c>
      <c r="V134" s="218" t="e">
        <f>IF(_xlfn.XLOOKUP(Dico2[[#This Row],[Nom du champ]],[1]!NotifPrev[Donnée],[1]!NotifPrev[Donnée],"",0,1)="","","X")</f>
        <v>#REF!</v>
      </c>
      <c r="W134" s="218" t="e">
        <f>IF(_xlfn.XLOOKUP(Dico2[[#This Row],[Nom du champ]],[1]!CRInfoSyndic[Donnée],[1]!CRInfoSyndic[Donnée],"",0,1)="","","X")</f>
        <v>#REF!</v>
      </c>
      <c r="X134" s="218" t="e">
        <f>IF(_xlfn.XLOOKUP(Dico2[[#This Row],[Nom du champ]],[1]!Addu[Donnée],[1]!Addu[Donnée],"",0,1)="","","X")</f>
        <v>#REF!</v>
      </c>
      <c r="Y134" s="218" t="e">
        <f>IF(_xlfn.XLOOKUP(Dico2[[#This Row],[Nom du champ]],[1]!CRAddu[Donnée],[1]!CRAddu[Donnée],"",0,1)="","","X")</f>
        <v>#REF!</v>
      </c>
      <c r="Z134" s="218" t="e">
        <f>IF(_xlfn.XLOOKUP(Dico2[[#This Row],[Nom du champ]],[1]!CmdAnn[Donnée],[1]!CmdAnn[Donnée],"",0,1)="","","X")</f>
        <v>#REF!</v>
      </c>
      <c r="AA134" s="218" t="e">
        <f>IF(_xlfn.XLOOKUP(Dico2[[#This Row],[Nom du champ]],[1]!CRAnnu[Donnée],[1]!CRAnnu[Donnée],"",0,1)="","","X")</f>
        <v>#REF!</v>
      </c>
    </row>
    <row r="135" spans="1:27">
      <c r="A135" s="274" t="s">
        <v>769</v>
      </c>
      <c r="B135" s="275" t="s">
        <v>784</v>
      </c>
      <c r="D135" s="218" t="e">
        <f>IF(_xlfn.XLOOKUP(Dico2[[#This Row],[Nom du champ]],[1]!IPE[Donnée],[1]!IPE[Donnée],"",0,1)="","","X")</f>
        <v>#REF!</v>
      </c>
      <c r="E135" s="218" t="e">
        <f>IF(_xlfn.XLOOKUP(Dico2[[#This Row],[Nom du champ]],[1]!CmdPB[Donnée],[1]!CmdPB[Donnée],"",0,1)="","","X")</f>
        <v>#REF!</v>
      </c>
      <c r="F135" s="218" t="e">
        <f>IF(_xlfn.XLOOKUP(Dico2[[#This Row],[Nom du champ]],[1]!ARcmdPB[Donnée],[1]!ARcmdPB[Donnée],"",0,1)="","","X")</f>
        <v>#REF!</v>
      </c>
      <c r="G135" s="218" t="e">
        <f>IF(_xlfn.XLOOKUP(Dico2[[#This Row],[Nom du champ]],[1]!CRcmdPB[Donnée],[1]!CRcmdPB[Donnée],"",0,1)="","","X")</f>
        <v>#REF!</v>
      </c>
      <c r="H135" s="218" t="e">
        <f>IF(_xlfn.XLOOKUP(Dico2[[#This Row],[Nom du champ]],[1]!AnnulationPB[Donnée],[1]!AnnulationPB[Donnée],"",0,1)="","","X")</f>
        <v>#REF!</v>
      </c>
      <c r="I135" s="218" t="e">
        <f>IF(_xlfn.XLOOKUP(Dico2[[#This Row],[Nom du champ]],[1]!ARannulationPB[Donnée],[1]!ARannulationPB[Donnée],"",0,1)="","","X")</f>
        <v>#REF!</v>
      </c>
      <c r="J135" s="218" t="e">
        <f>IF(_xlfn.XLOOKUP(Dico2[[#This Row],[Nom du champ]],[1]!CmdExtU[Donnée],[1]!CmdExtU[Donnée],"",0,1)="","","X")</f>
        <v>#REF!</v>
      </c>
      <c r="K135" s="218" t="e">
        <f>IF(_xlfn.XLOOKUP(Dico2[[#This Row],[Nom du champ]],[1]!ARCmdExtU[Donnée],[1]!ARCmdExtU[Donnée],"",0,1)="","","X")</f>
        <v>#REF!</v>
      </c>
      <c r="L135" s="218" t="e">
        <f>IF(_xlfn.XLOOKUP(Dico2[[#This Row],[Nom du champ]],[1]!CRCmdExtU[Donnée],[1]!CRCmdExtU[Donnée],"",0,1)="","","X")</f>
        <v>#REF!</v>
      </c>
      <c r="M135" s="218" t="e">
        <f>IF(_xlfn.XLOOKUP(Dico2[[#This Row],[Nom du champ]],[1]!CRMad[Donnée],[1]!CRMad[Donnée],"",0,1)="","","X")</f>
        <v>#REF!</v>
      </c>
      <c r="N135" s="218" t="e">
        <f>IF(_xlfn.XLOOKUP(Dico2[[#This Row],[Nom du champ]],[1]!DeltaIPE[Donnée],[1]!DeltaIPE[Donnée],"",0,1)="","","X")</f>
        <v>#REF!</v>
      </c>
      <c r="O135" s="218" t="e">
        <f>IF(_xlfn.XLOOKUP(Dico2[[#This Row],[Nom du champ]],[1]!HistoIPE[Donnée],[1]!HistoIPE[Donnée],"",0,1)="","","X")</f>
        <v>#REF!</v>
      </c>
      <c r="P135" s="218" t="e">
        <f>IF(_xlfn.XLOOKUP(Dico2[[#This Row],[Nom du champ]],[1]!CPN[Donnée],[1]!CPN[Donnée],"",0,1)="","","X")</f>
        <v>#REF!</v>
      </c>
      <c r="Q135" s="218" t="e">
        <f>IF(_xlfn.XLOOKUP(Dico2[[#This Row],[Nom du champ]],[1]!DeltaCPN[Donnée],[1]!DeltaCPN[Donnée],"",0,1)="","","X")</f>
        <v>#REF!</v>
      </c>
      <c r="R135" s="218" t="e">
        <f>IF(_xlfn.XLOOKUP(Dico2[[#This Row],[Nom du champ]],[1]!HistoCPN[Donnée],[1]!HistoCPN[Donnée],"",0,1)="","","X")</f>
        <v>#REF!</v>
      </c>
      <c r="S135" s="218" t="e">
        <f>IF(_xlfn.XLOOKUP(Dico2[[#This Row],[Nom du champ]],[1]!CmdinfoPM[Donnée],[1]!CmdinfoPM[Donnée],"",0,1)="","","X")</f>
        <v>#REF!</v>
      </c>
      <c r="T135" s="218" t="e">
        <f>IF(_xlfn.XLOOKUP(Dico2[[#This Row],[Nom du champ]],[1]!ARCmdInfoPM[Donnée],[1]!ARCmdInfoPM[Donnée],"",0,1)="","","X")</f>
        <v>#REF!</v>
      </c>
      <c r="U135" s="218" t="e">
        <f>IF(_xlfn.XLOOKUP(Dico2[[#This Row],[Nom du champ]],[1]!ARMad[Donnée],[1]!ARMad[Donnée],"",0,1)="","","X")</f>
        <v>#REF!</v>
      </c>
      <c r="V135" s="218" t="e">
        <f>IF(_xlfn.XLOOKUP(Dico2[[#This Row],[Nom du champ]],[1]!NotifPrev[Donnée],[1]!NotifPrev[Donnée],"",0,1)="","","X")</f>
        <v>#REF!</v>
      </c>
      <c r="W135" s="218" t="e">
        <f>IF(_xlfn.XLOOKUP(Dico2[[#This Row],[Nom du champ]],[1]!CRInfoSyndic[Donnée],[1]!CRInfoSyndic[Donnée],"",0,1)="","","X")</f>
        <v>#REF!</v>
      </c>
      <c r="X135" s="218" t="e">
        <f>IF(_xlfn.XLOOKUP(Dico2[[#This Row],[Nom du champ]],[1]!Addu[Donnée],[1]!Addu[Donnée],"",0,1)="","","X")</f>
        <v>#REF!</v>
      </c>
      <c r="Y135" s="218" t="e">
        <f>IF(_xlfn.XLOOKUP(Dico2[[#This Row],[Nom du champ]],[1]!CRAddu[Donnée],[1]!CRAddu[Donnée],"",0,1)="","","X")</f>
        <v>#REF!</v>
      </c>
      <c r="Z135" s="218" t="e">
        <f>IF(_xlfn.XLOOKUP(Dico2[[#This Row],[Nom du champ]],[1]!CmdAnn[Donnée],[1]!CmdAnn[Donnée],"",0,1)="","","X")</f>
        <v>#REF!</v>
      </c>
      <c r="AA135" s="218" t="e">
        <f>IF(_xlfn.XLOOKUP(Dico2[[#This Row],[Nom du champ]],[1]!CRAnnu[Donnée],[1]!CRAnnu[Donnée],"",0,1)="","","X")</f>
        <v>#REF!</v>
      </c>
    </row>
    <row r="136" spans="1:27">
      <c r="A136" s="211" t="s">
        <v>588</v>
      </c>
      <c r="B136" s="210" t="s">
        <v>637</v>
      </c>
      <c r="D136" s="218" t="e">
        <f>IF(_xlfn.XLOOKUP(Dico2[[#This Row],[Nom du champ]],[1]!IPE[Donnée],[1]!IPE[Donnée],"",0,1)="","","X")</f>
        <v>#REF!</v>
      </c>
      <c r="E136" s="218" t="e">
        <f>IF(_xlfn.XLOOKUP(Dico2[[#This Row],[Nom du champ]],[1]!CmdPB[Donnée],[1]!CmdPB[Donnée],"",0,1)="","","X")</f>
        <v>#REF!</v>
      </c>
      <c r="F136" s="218" t="e">
        <f>IF(_xlfn.XLOOKUP(Dico2[[#This Row],[Nom du champ]],[1]!ARcmdPB[Donnée],[1]!ARcmdPB[Donnée],"",0,1)="","","X")</f>
        <v>#REF!</v>
      </c>
      <c r="G136" s="218" t="e">
        <f>IF(_xlfn.XLOOKUP(Dico2[[#This Row],[Nom du champ]],[1]!CRcmdPB[Donnée],[1]!CRcmdPB[Donnée],"",0,1)="","","X")</f>
        <v>#REF!</v>
      </c>
      <c r="H136" s="218" t="e">
        <f>IF(_xlfn.XLOOKUP(Dico2[[#This Row],[Nom du champ]],[1]!AnnulationPB[Donnée],[1]!AnnulationPB[Donnée],"",0,1)="","","X")</f>
        <v>#REF!</v>
      </c>
      <c r="I136" s="218" t="e">
        <f>IF(_xlfn.XLOOKUP(Dico2[[#This Row],[Nom du champ]],[1]!ARannulationPB[Donnée],[1]!ARannulationPB[Donnée],"",0,1)="","","X")</f>
        <v>#REF!</v>
      </c>
      <c r="J136" s="218" t="e">
        <f>IF(_xlfn.XLOOKUP(Dico2[[#This Row],[Nom du champ]],[1]!CmdExtU[Donnée],[1]!CmdExtU[Donnée],"",0,1)="","","X")</f>
        <v>#REF!</v>
      </c>
      <c r="K136" s="218" t="e">
        <f>IF(_xlfn.XLOOKUP(Dico2[[#This Row],[Nom du champ]],[1]!ARCmdExtU[Donnée],[1]!ARCmdExtU[Donnée],"",0,1)="","","X")</f>
        <v>#REF!</v>
      </c>
      <c r="L136" s="218" t="e">
        <f>IF(_xlfn.XLOOKUP(Dico2[[#This Row],[Nom du champ]],[1]!CRCmdExtU[Donnée],[1]!CRCmdExtU[Donnée],"",0,1)="","","X")</f>
        <v>#REF!</v>
      </c>
      <c r="M136" s="218" t="e">
        <f>IF(_xlfn.XLOOKUP(Dico2[[#This Row],[Nom du champ]],[1]!CRMad[Donnée],[1]!CRMad[Donnée],"",0,1)="","","X")</f>
        <v>#REF!</v>
      </c>
      <c r="N136" s="218" t="e">
        <f>IF(_xlfn.XLOOKUP(Dico2[[#This Row],[Nom du champ]],[1]!DeltaIPE[Donnée],[1]!DeltaIPE[Donnée],"",0,1)="","","X")</f>
        <v>#REF!</v>
      </c>
      <c r="O136" s="218" t="e">
        <f>IF(_xlfn.XLOOKUP(Dico2[[#This Row],[Nom du champ]],[1]!HistoIPE[Donnée],[1]!HistoIPE[Donnée],"",0,1)="","","X")</f>
        <v>#REF!</v>
      </c>
      <c r="P136" s="218" t="e">
        <f>IF(_xlfn.XLOOKUP(Dico2[[#This Row],[Nom du champ]],[1]!CPN[Donnée],[1]!CPN[Donnée],"",0,1)="","","X")</f>
        <v>#REF!</v>
      </c>
      <c r="Q136" s="218" t="e">
        <f>IF(_xlfn.XLOOKUP(Dico2[[#This Row],[Nom du champ]],[1]!DeltaCPN[Donnée],[1]!DeltaCPN[Donnée],"",0,1)="","","X")</f>
        <v>#REF!</v>
      </c>
      <c r="R136" s="218" t="e">
        <f>IF(_xlfn.XLOOKUP(Dico2[[#This Row],[Nom du champ]],[1]!HistoCPN[Donnée],[1]!HistoCPN[Donnée],"",0,1)="","","X")</f>
        <v>#REF!</v>
      </c>
      <c r="S136" s="218" t="e">
        <f>IF(_xlfn.XLOOKUP(Dico2[[#This Row],[Nom du champ]],[1]!CmdinfoPM[Donnée],[1]!CmdinfoPM[Donnée],"",0,1)="","","X")</f>
        <v>#REF!</v>
      </c>
      <c r="T136" s="218" t="e">
        <f>IF(_xlfn.XLOOKUP(Dico2[[#This Row],[Nom du champ]],[1]!ARCmdInfoPM[Donnée],[1]!ARCmdInfoPM[Donnée],"",0,1)="","","X")</f>
        <v>#REF!</v>
      </c>
      <c r="U136" s="218" t="e">
        <f>IF(_xlfn.XLOOKUP(Dico2[[#This Row],[Nom du champ]],[1]!ARMad[Donnée],[1]!ARMad[Donnée],"",0,1)="","","X")</f>
        <v>#REF!</v>
      </c>
      <c r="V136" s="218" t="e">
        <f>IF(_xlfn.XLOOKUP(Dico2[[#This Row],[Nom du champ]],[1]!NotifPrev[Donnée],[1]!NotifPrev[Donnée],"",0,1)="","","X")</f>
        <v>#REF!</v>
      </c>
      <c r="W136" s="218" t="e">
        <f>IF(_xlfn.XLOOKUP(Dico2[[#This Row],[Nom du champ]],[1]!CRInfoSyndic[Donnée],[1]!CRInfoSyndic[Donnée],"",0,1)="","","X")</f>
        <v>#REF!</v>
      </c>
      <c r="X136" s="218" t="e">
        <f>IF(_xlfn.XLOOKUP(Dico2[[#This Row],[Nom du champ]],[1]!Addu[Donnée],[1]!Addu[Donnée],"",0,1)="","","X")</f>
        <v>#REF!</v>
      </c>
      <c r="Y136" s="218" t="e">
        <f>IF(_xlfn.XLOOKUP(Dico2[[#This Row],[Nom du champ]],[1]!CRAddu[Donnée],[1]!CRAddu[Donnée],"",0,1)="","","X")</f>
        <v>#REF!</v>
      </c>
      <c r="Z136" s="218" t="e">
        <f>IF(_xlfn.XLOOKUP(Dico2[[#This Row],[Nom du champ]],[1]!CmdAnn[Donnée],[1]!CmdAnn[Donnée],"",0,1)="","","X")</f>
        <v>#REF!</v>
      </c>
      <c r="AA136" s="218" t="e">
        <f>IF(_xlfn.XLOOKUP(Dico2[[#This Row],[Nom du champ]],[1]!CRAnnu[Donnée],[1]!CRAnnu[Donnée],"",0,1)="","","X")</f>
        <v>#REF!</v>
      </c>
    </row>
    <row r="137" spans="1:27">
      <c r="A137" s="211" t="s">
        <v>277</v>
      </c>
      <c r="B137" s="211" t="s">
        <v>278</v>
      </c>
      <c r="D137" s="218" t="e">
        <f>IF(_xlfn.XLOOKUP(Dico2[[#This Row],[Nom du champ]],[1]!IPE[Donnée],[1]!IPE[Donnée],"",0,1)="","","X")</f>
        <v>#REF!</v>
      </c>
      <c r="E137" s="218" t="e">
        <f>IF(_xlfn.XLOOKUP(Dico2[[#This Row],[Nom du champ]],[1]!CmdPB[Donnée],[1]!CmdPB[Donnée],"",0,1)="","","X")</f>
        <v>#REF!</v>
      </c>
      <c r="F137" s="218" t="e">
        <f>IF(_xlfn.XLOOKUP(Dico2[[#This Row],[Nom du champ]],[1]!ARcmdPB[Donnée],[1]!ARcmdPB[Donnée],"",0,1)="","","X")</f>
        <v>#REF!</v>
      </c>
      <c r="G137" s="218" t="e">
        <f>IF(_xlfn.XLOOKUP(Dico2[[#This Row],[Nom du champ]],[1]!CRcmdPB[Donnée],[1]!CRcmdPB[Donnée],"",0,1)="","","X")</f>
        <v>#REF!</v>
      </c>
      <c r="H137" s="218" t="e">
        <f>IF(_xlfn.XLOOKUP(Dico2[[#This Row],[Nom du champ]],[1]!AnnulationPB[Donnée],[1]!AnnulationPB[Donnée],"",0,1)="","","X")</f>
        <v>#REF!</v>
      </c>
      <c r="I137" s="218" t="e">
        <f>IF(_xlfn.XLOOKUP(Dico2[[#This Row],[Nom du champ]],[1]!ARannulationPB[Donnée],[1]!ARannulationPB[Donnée],"",0,1)="","","X")</f>
        <v>#REF!</v>
      </c>
      <c r="J137" s="218" t="e">
        <f>IF(_xlfn.XLOOKUP(Dico2[[#This Row],[Nom du champ]],[1]!CmdExtU[Donnée],[1]!CmdExtU[Donnée],"",0,1)="","","X")</f>
        <v>#REF!</v>
      </c>
      <c r="K137" s="218" t="e">
        <f>IF(_xlfn.XLOOKUP(Dico2[[#This Row],[Nom du champ]],[1]!ARCmdExtU[Donnée],[1]!ARCmdExtU[Donnée],"",0,1)="","","X")</f>
        <v>#REF!</v>
      </c>
      <c r="L137" s="218" t="e">
        <f>IF(_xlfn.XLOOKUP(Dico2[[#This Row],[Nom du champ]],[1]!CRCmdExtU[Donnée],[1]!CRCmdExtU[Donnée],"",0,1)="","","X")</f>
        <v>#REF!</v>
      </c>
      <c r="M137" s="218" t="e">
        <f>IF(_xlfn.XLOOKUP(Dico2[[#This Row],[Nom du champ]],[1]!CRMad[Donnée],[1]!CRMad[Donnée],"",0,1)="","","X")</f>
        <v>#REF!</v>
      </c>
      <c r="N137" s="218" t="e">
        <f>IF(_xlfn.XLOOKUP(Dico2[[#This Row],[Nom du champ]],[1]!DeltaIPE[Donnée],[1]!DeltaIPE[Donnée],"",0,1)="","","X")</f>
        <v>#REF!</v>
      </c>
      <c r="O137" s="218" t="e">
        <f>IF(_xlfn.XLOOKUP(Dico2[[#This Row],[Nom du champ]],[1]!HistoIPE[Donnée],[1]!HistoIPE[Donnée],"",0,1)="","","X")</f>
        <v>#REF!</v>
      </c>
      <c r="P137" s="218" t="e">
        <f>IF(_xlfn.XLOOKUP(Dico2[[#This Row],[Nom du champ]],[1]!CPN[Donnée],[1]!CPN[Donnée],"",0,1)="","","X")</f>
        <v>#REF!</v>
      </c>
      <c r="Q137" s="218" t="e">
        <f>IF(_xlfn.XLOOKUP(Dico2[[#This Row],[Nom du champ]],[1]!DeltaCPN[Donnée],[1]!DeltaCPN[Donnée],"",0,1)="","","X")</f>
        <v>#REF!</v>
      </c>
      <c r="R137" s="218" t="e">
        <f>IF(_xlfn.XLOOKUP(Dico2[[#This Row],[Nom du champ]],[1]!HistoCPN[Donnée],[1]!HistoCPN[Donnée],"",0,1)="","","X")</f>
        <v>#REF!</v>
      </c>
      <c r="S137" s="218" t="e">
        <f>IF(_xlfn.XLOOKUP(Dico2[[#This Row],[Nom du champ]],[1]!CmdinfoPM[Donnée],[1]!CmdinfoPM[Donnée],"",0,1)="","","X")</f>
        <v>#REF!</v>
      </c>
      <c r="T137" s="218" t="e">
        <f>IF(_xlfn.XLOOKUP(Dico2[[#This Row],[Nom du champ]],[1]!ARCmdInfoPM[Donnée],[1]!ARCmdInfoPM[Donnée],"",0,1)="","","X")</f>
        <v>#REF!</v>
      </c>
      <c r="U137" s="218" t="e">
        <f>IF(_xlfn.XLOOKUP(Dico2[[#This Row],[Nom du champ]],[1]!ARMad[Donnée],[1]!ARMad[Donnée],"",0,1)="","","X")</f>
        <v>#REF!</v>
      </c>
      <c r="V137" s="218" t="e">
        <f>IF(_xlfn.XLOOKUP(Dico2[[#This Row],[Nom du champ]],[1]!NotifPrev[Donnée],[1]!NotifPrev[Donnée],"",0,1)="","","X")</f>
        <v>#REF!</v>
      </c>
      <c r="W137" s="218" t="e">
        <f>IF(_xlfn.XLOOKUP(Dico2[[#This Row],[Nom du champ]],[1]!CRInfoSyndic[Donnée],[1]!CRInfoSyndic[Donnée],"",0,1)="","","X")</f>
        <v>#REF!</v>
      </c>
      <c r="X137" s="218" t="e">
        <f>IF(_xlfn.XLOOKUP(Dico2[[#This Row],[Nom du champ]],[1]!Addu[Donnée],[1]!Addu[Donnée],"",0,1)="","","X")</f>
        <v>#REF!</v>
      </c>
      <c r="Y137" s="218" t="e">
        <f>IF(_xlfn.XLOOKUP(Dico2[[#This Row],[Nom du champ]],[1]!CRAddu[Donnée],[1]!CRAddu[Donnée],"",0,1)="","","X")</f>
        <v>#REF!</v>
      </c>
      <c r="Z137" s="218" t="e">
        <f>IF(_xlfn.XLOOKUP(Dico2[[#This Row],[Nom du champ]],[1]!CmdAnn[Donnée],[1]!CmdAnn[Donnée],"",0,1)="","","X")</f>
        <v>#REF!</v>
      </c>
      <c r="AA137" s="218" t="e">
        <f>IF(_xlfn.XLOOKUP(Dico2[[#This Row],[Nom du champ]],[1]!CRAnnu[Donnée],[1]!CRAnnu[Donnée],"",0,1)="","","X")</f>
        <v>#REF!</v>
      </c>
    </row>
    <row r="138" spans="1:27">
      <c r="A138" s="211" t="s">
        <v>313</v>
      </c>
      <c r="B138" s="231" t="s">
        <v>278</v>
      </c>
      <c r="D138" s="218" t="e">
        <f>IF(_xlfn.XLOOKUP(Dico2[[#This Row],[Nom du champ]],[1]!IPE[Donnée],[1]!IPE[Donnée],"",0,1)="","","X")</f>
        <v>#REF!</v>
      </c>
      <c r="E138" s="218" t="e">
        <f>IF(_xlfn.XLOOKUP(Dico2[[#This Row],[Nom du champ]],[1]!CmdPB[Donnée],[1]!CmdPB[Donnée],"",0,1)="","","X")</f>
        <v>#REF!</v>
      </c>
      <c r="F138" s="218" t="e">
        <f>IF(_xlfn.XLOOKUP(Dico2[[#This Row],[Nom du champ]],[1]!ARcmdPB[Donnée],[1]!ARcmdPB[Donnée],"",0,1)="","","X")</f>
        <v>#REF!</v>
      </c>
      <c r="G138" s="218" t="e">
        <f>IF(_xlfn.XLOOKUP(Dico2[[#This Row],[Nom du champ]],[1]!CRcmdPB[Donnée],[1]!CRcmdPB[Donnée],"",0,1)="","","X")</f>
        <v>#REF!</v>
      </c>
      <c r="H138" s="218" t="e">
        <f>IF(_xlfn.XLOOKUP(Dico2[[#This Row],[Nom du champ]],[1]!AnnulationPB[Donnée],[1]!AnnulationPB[Donnée],"",0,1)="","","X")</f>
        <v>#REF!</v>
      </c>
      <c r="I138" s="218" t="e">
        <f>IF(_xlfn.XLOOKUP(Dico2[[#This Row],[Nom du champ]],[1]!ARannulationPB[Donnée],[1]!ARannulationPB[Donnée],"",0,1)="","","X")</f>
        <v>#REF!</v>
      </c>
      <c r="J138" s="218" t="e">
        <f>IF(_xlfn.XLOOKUP(Dico2[[#This Row],[Nom du champ]],[1]!CmdExtU[Donnée],[1]!CmdExtU[Donnée],"",0,1)="","","X")</f>
        <v>#REF!</v>
      </c>
      <c r="K138" s="218" t="e">
        <f>IF(_xlfn.XLOOKUP(Dico2[[#This Row],[Nom du champ]],[1]!ARCmdExtU[Donnée],[1]!ARCmdExtU[Donnée],"",0,1)="","","X")</f>
        <v>#REF!</v>
      </c>
      <c r="L138" s="218" t="e">
        <f>IF(_xlfn.XLOOKUP(Dico2[[#This Row],[Nom du champ]],[1]!CRCmdExtU[Donnée],[1]!CRCmdExtU[Donnée],"",0,1)="","","X")</f>
        <v>#REF!</v>
      </c>
      <c r="M138" s="218" t="e">
        <f>IF(_xlfn.XLOOKUP(Dico2[[#This Row],[Nom du champ]],[1]!CRMad[Donnée],[1]!CRMad[Donnée],"",0,1)="","","X")</f>
        <v>#REF!</v>
      </c>
      <c r="N138" s="218" t="e">
        <f>IF(_xlfn.XLOOKUP(Dico2[[#This Row],[Nom du champ]],[1]!DeltaIPE[Donnée],[1]!DeltaIPE[Donnée],"",0,1)="","","X")</f>
        <v>#REF!</v>
      </c>
      <c r="O138" s="218" t="e">
        <f>IF(_xlfn.XLOOKUP(Dico2[[#This Row],[Nom du champ]],[1]!HistoIPE[Donnée],[1]!HistoIPE[Donnée],"",0,1)="","","X")</f>
        <v>#REF!</v>
      </c>
      <c r="P138" s="218" t="e">
        <f>IF(_xlfn.XLOOKUP(Dico2[[#This Row],[Nom du champ]],[1]!CPN[Donnée],[1]!CPN[Donnée],"",0,1)="","","X")</f>
        <v>#REF!</v>
      </c>
      <c r="Q138" s="218" t="e">
        <f>IF(_xlfn.XLOOKUP(Dico2[[#This Row],[Nom du champ]],[1]!DeltaCPN[Donnée],[1]!DeltaCPN[Donnée],"",0,1)="","","X")</f>
        <v>#REF!</v>
      </c>
      <c r="R138" s="218" t="e">
        <f>IF(_xlfn.XLOOKUP(Dico2[[#This Row],[Nom du champ]],[1]!HistoCPN[Donnée],[1]!HistoCPN[Donnée],"",0,1)="","","X")</f>
        <v>#REF!</v>
      </c>
      <c r="S138" s="218" t="e">
        <f>IF(_xlfn.XLOOKUP(Dico2[[#This Row],[Nom du champ]],[1]!CmdinfoPM[Donnée],[1]!CmdinfoPM[Donnée],"",0,1)="","","X")</f>
        <v>#REF!</v>
      </c>
      <c r="T138" s="218" t="e">
        <f>IF(_xlfn.XLOOKUP(Dico2[[#This Row],[Nom du champ]],[1]!ARCmdInfoPM[Donnée],[1]!ARCmdInfoPM[Donnée],"",0,1)="","","X")</f>
        <v>#REF!</v>
      </c>
      <c r="U138" s="218" t="e">
        <f>IF(_xlfn.XLOOKUP(Dico2[[#This Row],[Nom du champ]],[1]!ARMad[Donnée],[1]!ARMad[Donnée],"",0,1)="","","X")</f>
        <v>#REF!</v>
      </c>
      <c r="V138" s="218" t="e">
        <f>IF(_xlfn.XLOOKUP(Dico2[[#This Row],[Nom du champ]],[1]!NotifPrev[Donnée],[1]!NotifPrev[Donnée],"",0,1)="","","X")</f>
        <v>#REF!</v>
      </c>
      <c r="W138" s="218" t="e">
        <f>IF(_xlfn.XLOOKUP(Dico2[[#This Row],[Nom du champ]],[1]!CRInfoSyndic[Donnée],[1]!CRInfoSyndic[Donnée],"",0,1)="","","X")</f>
        <v>#REF!</v>
      </c>
      <c r="X138" s="218" t="e">
        <f>IF(_xlfn.XLOOKUP(Dico2[[#This Row],[Nom du champ]],[1]!Addu[Donnée],[1]!Addu[Donnée],"",0,1)="","","X")</f>
        <v>#REF!</v>
      </c>
      <c r="Y138" s="218" t="e">
        <f>IF(_xlfn.XLOOKUP(Dico2[[#This Row],[Nom du champ]],[1]!CRAddu[Donnée],[1]!CRAddu[Donnée],"",0,1)="","","X")</f>
        <v>#REF!</v>
      </c>
      <c r="Z138" s="218" t="e">
        <f>IF(_xlfn.XLOOKUP(Dico2[[#This Row],[Nom du champ]],[1]!CmdAnn[Donnée],[1]!CmdAnn[Donnée],"",0,1)="","","X")</f>
        <v>#REF!</v>
      </c>
      <c r="AA138" s="218" t="e">
        <f>IF(_xlfn.XLOOKUP(Dico2[[#This Row],[Nom du champ]],[1]!CRAnnu[Donnée],[1]!CRAnnu[Donnée],"",0,1)="","","X")</f>
        <v>#REF!</v>
      </c>
    </row>
    <row r="139" spans="1:27">
      <c r="A139" s="239" t="s">
        <v>345</v>
      </c>
      <c r="B139" s="223" t="s">
        <v>42</v>
      </c>
      <c r="D139" s="218" t="e">
        <f>IF(_xlfn.XLOOKUP(Dico2[[#This Row],[Nom du champ]],[1]!IPE[Donnée],[1]!IPE[Donnée],"",0,1)="","","X")</f>
        <v>#REF!</v>
      </c>
      <c r="E139" s="218" t="e">
        <f>IF(_xlfn.XLOOKUP(Dico2[[#This Row],[Nom du champ]],[1]!CmdPB[Donnée],[1]!CmdPB[Donnée],"",0,1)="","","X")</f>
        <v>#REF!</v>
      </c>
      <c r="F139" s="218" t="e">
        <f>IF(_xlfn.XLOOKUP(Dico2[[#This Row],[Nom du champ]],[1]!ARcmdPB[Donnée],[1]!ARcmdPB[Donnée],"",0,1)="","","X")</f>
        <v>#REF!</v>
      </c>
      <c r="G139" s="218" t="e">
        <f>IF(_xlfn.XLOOKUP(Dico2[[#This Row],[Nom du champ]],[1]!CRcmdPB[Donnée],[1]!CRcmdPB[Donnée],"",0,1)="","","X")</f>
        <v>#REF!</v>
      </c>
      <c r="H139" s="218" t="e">
        <f>IF(_xlfn.XLOOKUP(Dico2[[#This Row],[Nom du champ]],[1]!AnnulationPB[Donnée],[1]!AnnulationPB[Donnée],"",0,1)="","","X")</f>
        <v>#REF!</v>
      </c>
      <c r="I139" s="218" t="e">
        <f>IF(_xlfn.XLOOKUP(Dico2[[#This Row],[Nom du champ]],[1]!ARannulationPB[Donnée],[1]!ARannulationPB[Donnée],"",0,1)="","","X")</f>
        <v>#REF!</v>
      </c>
      <c r="J139" s="218" t="e">
        <f>IF(_xlfn.XLOOKUP(Dico2[[#This Row],[Nom du champ]],[1]!CmdExtU[Donnée],[1]!CmdExtU[Donnée],"",0,1)="","","X")</f>
        <v>#REF!</v>
      </c>
      <c r="K139" s="218" t="e">
        <f>IF(_xlfn.XLOOKUP(Dico2[[#This Row],[Nom du champ]],[1]!ARCmdExtU[Donnée],[1]!ARCmdExtU[Donnée],"",0,1)="","","X")</f>
        <v>#REF!</v>
      </c>
      <c r="L139" s="218" t="e">
        <f>IF(_xlfn.XLOOKUP(Dico2[[#This Row],[Nom du champ]],[1]!CRCmdExtU[Donnée],[1]!CRCmdExtU[Donnée],"",0,1)="","","X")</f>
        <v>#REF!</v>
      </c>
      <c r="M139" s="218" t="e">
        <f>IF(_xlfn.XLOOKUP(Dico2[[#This Row],[Nom du champ]],[1]!CRMad[Donnée],[1]!CRMad[Donnée],"",0,1)="","","X")</f>
        <v>#REF!</v>
      </c>
      <c r="N139" s="218" t="e">
        <f>IF(_xlfn.XLOOKUP(Dico2[[#This Row],[Nom du champ]],[1]!DeltaIPE[Donnée],[1]!DeltaIPE[Donnée],"",0,1)="","","X")</f>
        <v>#REF!</v>
      </c>
      <c r="O139" s="218" t="e">
        <f>IF(_xlfn.XLOOKUP(Dico2[[#This Row],[Nom du champ]],[1]!HistoIPE[Donnée],[1]!HistoIPE[Donnée],"",0,1)="","","X")</f>
        <v>#REF!</v>
      </c>
      <c r="P139" s="218" t="e">
        <f>IF(_xlfn.XLOOKUP(Dico2[[#This Row],[Nom du champ]],[1]!CPN[Donnée],[1]!CPN[Donnée],"",0,1)="","","X")</f>
        <v>#REF!</v>
      </c>
      <c r="Q139" s="218" t="e">
        <f>IF(_xlfn.XLOOKUP(Dico2[[#This Row],[Nom du champ]],[1]!DeltaCPN[Donnée],[1]!DeltaCPN[Donnée],"",0,1)="","","X")</f>
        <v>#REF!</v>
      </c>
      <c r="R139" s="218" t="e">
        <f>IF(_xlfn.XLOOKUP(Dico2[[#This Row],[Nom du champ]],[1]!HistoCPN[Donnée],[1]!HistoCPN[Donnée],"",0,1)="","","X")</f>
        <v>#REF!</v>
      </c>
      <c r="S139" s="218" t="e">
        <f>IF(_xlfn.XLOOKUP(Dico2[[#This Row],[Nom du champ]],[1]!CmdinfoPM[Donnée],[1]!CmdinfoPM[Donnée],"",0,1)="","","X")</f>
        <v>#REF!</v>
      </c>
      <c r="T139" s="218" t="e">
        <f>IF(_xlfn.XLOOKUP(Dico2[[#This Row],[Nom du champ]],[1]!ARCmdInfoPM[Donnée],[1]!ARCmdInfoPM[Donnée],"",0,1)="","","X")</f>
        <v>#REF!</v>
      </c>
      <c r="U139" s="218" t="e">
        <f>IF(_xlfn.XLOOKUP(Dico2[[#This Row],[Nom du champ]],[1]!ARMad[Donnée],[1]!ARMad[Donnée],"",0,1)="","","X")</f>
        <v>#REF!</v>
      </c>
      <c r="V139" s="218" t="e">
        <f>IF(_xlfn.XLOOKUP(Dico2[[#This Row],[Nom du champ]],[1]!NotifPrev[Donnée],[1]!NotifPrev[Donnée],"",0,1)="","","X")</f>
        <v>#REF!</v>
      </c>
      <c r="W139" s="218" t="e">
        <f>IF(_xlfn.XLOOKUP(Dico2[[#This Row],[Nom du champ]],[1]!CRInfoSyndic[Donnée],[1]!CRInfoSyndic[Donnée],"",0,1)="","","X")</f>
        <v>#REF!</v>
      </c>
      <c r="X139" s="218" t="e">
        <f>IF(_xlfn.XLOOKUP(Dico2[[#This Row],[Nom du champ]],[1]!Addu[Donnée],[1]!Addu[Donnée],"",0,1)="","","X")</f>
        <v>#REF!</v>
      </c>
      <c r="Y139" s="218" t="e">
        <f>IF(_xlfn.XLOOKUP(Dico2[[#This Row],[Nom du champ]],[1]!CRAddu[Donnée],[1]!CRAddu[Donnée],"",0,1)="","","X")</f>
        <v>#REF!</v>
      </c>
      <c r="Z139" s="218" t="e">
        <f>IF(_xlfn.XLOOKUP(Dico2[[#This Row],[Nom du champ]],[1]!CmdAnn[Donnée],[1]!CmdAnn[Donnée],"",0,1)="","","X")</f>
        <v>#REF!</v>
      </c>
      <c r="AA139" s="218" t="e">
        <f>IF(_xlfn.XLOOKUP(Dico2[[#This Row],[Nom du champ]],[1]!CRAnnu[Donnée],[1]!CRAnnu[Donnée],"",0,1)="","","X")</f>
        <v>#REF!</v>
      </c>
    </row>
    <row r="140" spans="1:27">
      <c r="A140" s="211" t="s">
        <v>368</v>
      </c>
      <c r="B140" s="231" t="s">
        <v>42</v>
      </c>
      <c r="D140" s="218" t="e">
        <f>IF(_xlfn.XLOOKUP(Dico2[[#This Row],[Nom du champ]],[1]!IPE[Donnée],[1]!IPE[Donnée],"",0,1)="","","X")</f>
        <v>#REF!</v>
      </c>
      <c r="E140" s="218" t="e">
        <f>IF(_xlfn.XLOOKUP(Dico2[[#This Row],[Nom du champ]],[1]!CmdPB[Donnée],[1]!CmdPB[Donnée],"",0,1)="","","X")</f>
        <v>#REF!</v>
      </c>
      <c r="F140" s="218" t="e">
        <f>IF(_xlfn.XLOOKUP(Dico2[[#This Row],[Nom du champ]],[1]!ARcmdPB[Donnée],[1]!ARcmdPB[Donnée],"",0,1)="","","X")</f>
        <v>#REF!</v>
      </c>
      <c r="G140" s="218" t="e">
        <f>IF(_xlfn.XLOOKUP(Dico2[[#This Row],[Nom du champ]],[1]!CRcmdPB[Donnée],[1]!CRcmdPB[Donnée],"",0,1)="","","X")</f>
        <v>#REF!</v>
      </c>
      <c r="H140" s="218" t="e">
        <f>IF(_xlfn.XLOOKUP(Dico2[[#This Row],[Nom du champ]],[1]!AnnulationPB[Donnée],[1]!AnnulationPB[Donnée],"",0,1)="","","X")</f>
        <v>#REF!</v>
      </c>
      <c r="I140" s="218" t="e">
        <f>IF(_xlfn.XLOOKUP(Dico2[[#This Row],[Nom du champ]],[1]!ARannulationPB[Donnée],[1]!ARannulationPB[Donnée],"",0,1)="","","X")</f>
        <v>#REF!</v>
      </c>
      <c r="J140" s="218" t="e">
        <f>IF(_xlfn.XLOOKUP(Dico2[[#This Row],[Nom du champ]],[1]!CmdExtU[Donnée],[1]!CmdExtU[Donnée],"",0,1)="","","X")</f>
        <v>#REF!</v>
      </c>
      <c r="K140" s="218" t="e">
        <f>IF(_xlfn.XLOOKUP(Dico2[[#This Row],[Nom du champ]],[1]!ARCmdExtU[Donnée],[1]!ARCmdExtU[Donnée],"",0,1)="","","X")</f>
        <v>#REF!</v>
      </c>
      <c r="L140" s="218" t="e">
        <f>IF(_xlfn.XLOOKUP(Dico2[[#This Row],[Nom du champ]],[1]!CRCmdExtU[Donnée],[1]!CRCmdExtU[Donnée],"",0,1)="","","X")</f>
        <v>#REF!</v>
      </c>
      <c r="M140" s="218" t="e">
        <f>IF(_xlfn.XLOOKUP(Dico2[[#This Row],[Nom du champ]],[1]!CRMad[Donnée],[1]!CRMad[Donnée],"",0,1)="","","X")</f>
        <v>#REF!</v>
      </c>
      <c r="N140" s="218" t="e">
        <f>IF(_xlfn.XLOOKUP(Dico2[[#This Row],[Nom du champ]],[1]!DeltaIPE[Donnée],[1]!DeltaIPE[Donnée],"",0,1)="","","X")</f>
        <v>#REF!</v>
      </c>
      <c r="O140" s="218" t="e">
        <f>IF(_xlfn.XLOOKUP(Dico2[[#This Row],[Nom du champ]],[1]!HistoIPE[Donnée],[1]!HistoIPE[Donnée],"",0,1)="","","X")</f>
        <v>#REF!</v>
      </c>
      <c r="P140" s="218" t="e">
        <f>IF(_xlfn.XLOOKUP(Dico2[[#This Row],[Nom du champ]],[1]!CPN[Donnée],[1]!CPN[Donnée],"",0,1)="","","X")</f>
        <v>#REF!</v>
      </c>
      <c r="Q140" s="218" t="e">
        <f>IF(_xlfn.XLOOKUP(Dico2[[#This Row],[Nom du champ]],[1]!DeltaCPN[Donnée],[1]!DeltaCPN[Donnée],"",0,1)="","","X")</f>
        <v>#REF!</v>
      </c>
      <c r="R140" s="218" t="e">
        <f>IF(_xlfn.XLOOKUP(Dico2[[#This Row],[Nom du champ]],[1]!HistoCPN[Donnée],[1]!HistoCPN[Donnée],"",0,1)="","","X")</f>
        <v>#REF!</v>
      </c>
      <c r="S140" s="218" t="e">
        <f>IF(_xlfn.XLOOKUP(Dico2[[#This Row],[Nom du champ]],[1]!CmdinfoPM[Donnée],[1]!CmdinfoPM[Donnée],"",0,1)="","","X")</f>
        <v>#REF!</v>
      </c>
      <c r="T140" s="218" t="e">
        <f>IF(_xlfn.XLOOKUP(Dico2[[#This Row],[Nom du champ]],[1]!ARCmdInfoPM[Donnée],[1]!ARCmdInfoPM[Donnée],"",0,1)="","","X")</f>
        <v>#REF!</v>
      </c>
      <c r="U140" s="218" t="e">
        <f>IF(_xlfn.XLOOKUP(Dico2[[#This Row],[Nom du champ]],[1]!ARMad[Donnée],[1]!ARMad[Donnée],"",0,1)="","","X")</f>
        <v>#REF!</v>
      </c>
      <c r="V140" s="218" t="e">
        <f>IF(_xlfn.XLOOKUP(Dico2[[#This Row],[Nom du champ]],[1]!NotifPrev[Donnée],[1]!NotifPrev[Donnée],"",0,1)="","","X")</f>
        <v>#REF!</v>
      </c>
      <c r="W140" s="218" t="e">
        <f>IF(_xlfn.XLOOKUP(Dico2[[#This Row],[Nom du champ]],[1]!CRInfoSyndic[Donnée],[1]!CRInfoSyndic[Donnée],"",0,1)="","","X")</f>
        <v>#REF!</v>
      </c>
      <c r="X140" s="218" t="e">
        <f>IF(_xlfn.XLOOKUP(Dico2[[#This Row],[Nom du champ]],[1]!Addu[Donnée],[1]!Addu[Donnée],"",0,1)="","","X")</f>
        <v>#REF!</v>
      </c>
      <c r="Y140" s="218" t="e">
        <f>IF(_xlfn.XLOOKUP(Dico2[[#This Row],[Nom du champ]],[1]!CRAddu[Donnée],[1]!CRAddu[Donnée],"",0,1)="","","X")</f>
        <v>#REF!</v>
      </c>
      <c r="Z140" s="218" t="e">
        <f>IF(_xlfn.XLOOKUP(Dico2[[#This Row],[Nom du champ]],[1]!CmdAnn[Donnée],[1]!CmdAnn[Donnée],"",0,1)="","","X")</f>
        <v>#REF!</v>
      </c>
      <c r="AA140" s="218" t="e">
        <f>IF(_xlfn.XLOOKUP(Dico2[[#This Row],[Nom du champ]],[1]!CRAnnu[Donnée],[1]!CRAnnu[Donnée],"",0,1)="","","X")</f>
        <v>#REF!</v>
      </c>
    </row>
    <row r="141" spans="1:27">
      <c r="A141" s="274" t="s">
        <v>765</v>
      </c>
      <c r="B141" s="275" t="s">
        <v>784</v>
      </c>
      <c r="D141" s="218" t="e">
        <f>IF(_xlfn.XLOOKUP(Dico2[[#This Row],[Nom du champ]],[1]!IPE[Donnée],[1]!IPE[Donnée],"",0,1)="","","X")</f>
        <v>#REF!</v>
      </c>
      <c r="E141" s="218" t="e">
        <f>IF(_xlfn.XLOOKUP(Dico2[[#This Row],[Nom du champ]],[1]!CmdPB[Donnée],[1]!CmdPB[Donnée],"",0,1)="","","X")</f>
        <v>#REF!</v>
      </c>
      <c r="F141" s="218" t="e">
        <f>IF(_xlfn.XLOOKUP(Dico2[[#This Row],[Nom du champ]],[1]!ARcmdPB[Donnée],[1]!ARcmdPB[Donnée],"",0,1)="","","X")</f>
        <v>#REF!</v>
      </c>
      <c r="G141" s="218" t="e">
        <f>IF(_xlfn.XLOOKUP(Dico2[[#This Row],[Nom du champ]],[1]!CRcmdPB[Donnée],[1]!CRcmdPB[Donnée],"",0,1)="","","X")</f>
        <v>#REF!</v>
      </c>
      <c r="H141" s="218" t="e">
        <f>IF(_xlfn.XLOOKUP(Dico2[[#This Row],[Nom du champ]],[1]!AnnulationPB[Donnée],[1]!AnnulationPB[Donnée],"",0,1)="","","X")</f>
        <v>#REF!</v>
      </c>
      <c r="I141" s="218" t="e">
        <f>IF(_xlfn.XLOOKUP(Dico2[[#This Row],[Nom du champ]],[1]!ARannulationPB[Donnée],[1]!ARannulationPB[Donnée],"",0,1)="","","X")</f>
        <v>#REF!</v>
      </c>
      <c r="J141" s="218" t="e">
        <f>IF(_xlfn.XLOOKUP(Dico2[[#This Row],[Nom du champ]],[1]!CmdExtU[Donnée],[1]!CmdExtU[Donnée],"",0,1)="","","X")</f>
        <v>#REF!</v>
      </c>
      <c r="K141" s="218" t="e">
        <f>IF(_xlfn.XLOOKUP(Dico2[[#This Row],[Nom du champ]],[1]!ARCmdExtU[Donnée],[1]!ARCmdExtU[Donnée],"",0,1)="","","X")</f>
        <v>#REF!</v>
      </c>
      <c r="L141" s="218" t="e">
        <f>IF(_xlfn.XLOOKUP(Dico2[[#This Row],[Nom du champ]],[1]!CRCmdExtU[Donnée],[1]!CRCmdExtU[Donnée],"",0,1)="","","X")</f>
        <v>#REF!</v>
      </c>
      <c r="M141" s="218" t="e">
        <f>IF(_xlfn.XLOOKUP(Dico2[[#This Row],[Nom du champ]],[1]!CRMad[Donnée],[1]!CRMad[Donnée],"",0,1)="","","X")</f>
        <v>#REF!</v>
      </c>
      <c r="N141" s="218" t="e">
        <f>IF(_xlfn.XLOOKUP(Dico2[[#This Row],[Nom du champ]],[1]!DeltaIPE[Donnée],[1]!DeltaIPE[Donnée],"",0,1)="","","X")</f>
        <v>#REF!</v>
      </c>
      <c r="O141" s="218" t="e">
        <f>IF(_xlfn.XLOOKUP(Dico2[[#This Row],[Nom du champ]],[1]!HistoIPE[Donnée],[1]!HistoIPE[Donnée],"",0,1)="","","X")</f>
        <v>#REF!</v>
      </c>
      <c r="P141" s="218" t="e">
        <f>IF(_xlfn.XLOOKUP(Dico2[[#This Row],[Nom du champ]],[1]!CPN[Donnée],[1]!CPN[Donnée],"",0,1)="","","X")</f>
        <v>#REF!</v>
      </c>
      <c r="Q141" s="218" t="e">
        <f>IF(_xlfn.XLOOKUP(Dico2[[#This Row],[Nom du champ]],[1]!DeltaCPN[Donnée],[1]!DeltaCPN[Donnée],"",0,1)="","","X")</f>
        <v>#REF!</v>
      </c>
      <c r="R141" s="218" t="e">
        <f>IF(_xlfn.XLOOKUP(Dico2[[#This Row],[Nom du champ]],[1]!HistoCPN[Donnée],[1]!HistoCPN[Donnée],"",0,1)="","","X")</f>
        <v>#REF!</v>
      </c>
      <c r="S141" s="218" t="e">
        <f>IF(_xlfn.XLOOKUP(Dico2[[#This Row],[Nom du champ]],[1]!CmdinfoPM[Donnée],[1]!CmdinfoPM[Donnée],"",0,1)="","","X")</f>
        <v>#REF!</v>
      </c>
      <c r="T141" s="218" t="e">
        <f>IF(_xlfn.XLOOKUP(Dico2[[#This Row],[Nom du champ]],[1]!ARCmdInfoPM[Donnée],[1]!ARCmdInfoPM[Donnée],"",0,1)="","","X")</f>
        <v>#REF!</v>
      </c>
      <c r="U141" s="218" t="e">
        <f>IF(_xlfn.XLOOKUP(Dico2[[#This Row],[Nom du champ]],[1]!ARMad[Donnée],[1]!ARMad[Donnée],"",0,1)="","","X")</f>
        <v>#REF!</v>
      </c>
      <c r="V141" s="218" t="e">
        <f>IF(_xlfn.XLOOKUP(Dico2[[#This Row],[Nom du champ]],[1]!NotifPrev[Donnée],[1]!NotifPrev[Donnée],"",0,1)="","","X")</f>
        <v>#REF!</v>
      </c>
      <c r="W141" s="218" t="e">
        <f>IF(_xlfn.XLOOKUP(Dico2[[#This Row],[Nom du champ]],[1]!CRInfoSyndic[Donnée],[1]!CRInfoSyndic[Donnée],"",0,1)="","","X")</f>
        <v>#REF!</v>
      </c>
      <c r="X141" s="218" t="e">
        <f>IF(_xlfn.XLOOKUP(Dico2[[#This Row],[Nom du champ]],[1]!Addu[Donnée],[1]!Addu[Donnée],"",0,1)="","","X")</f>
        <v>#REF!</v>
      </c>
      <c r="Y141" s="218" t="e">
        <f>IF(_xlfn.XLOOKUP(Dico2[[#This Row],[Nom du champ]],[1]!CRAddu[Donnée],[1]!CRAddu[Donnée],"",0,1)="","","X")</f>
        <v>#REF!</v>
      </c>
      <c r="Z141" s="218" t="e">
        <f>IF(_xlfn.XLOOKUP(Dico2[[#This Row],[Nom du champ]],[1]!CmdAnn[Donnée],[1]!CmdAnn[Donnée],"",0,1)="","","X")</f>
        <v>#REF!</v>
      </c>
      <c r="AA141" s="218" t="e">
        <f>IF(_xlfn.XLOOKUP(Dico2[[#This Row],[Nom du champ]],[1]!CRAnnu[Donnée],[1]!CRAnnu[Donnée],"",0,1)="","","X")</f>
        <v>#REF!</v>
      </c>
    </row>
    <row r="142" spans="1:27" ht="13.2">
      <c r="A142" s="227" t="s">
        <v>611</v>
      </c>
      <c r="B142" s="230" t="s">
        <v>574</v>
      </c>
      <c r="D142" s="218" t="e">
        <f>IF(_xlfn.XLOOKUP(Dico2[[#This Row],[Nom du champ]],[1]!IPE[Donnée],[1]!IPE[Donnée],"",0,1)="","","X")</f>
        <v>#REF!</v>
      </c>
      <c r="E142" s="218" t="e">
        <f>IF(_xlfn.XLOOKUP(Dico2[[#This Row],[Nom du champ]],[1]!CmdPB[Donnée],[1]!CmdPB[Donnée],"",0,1)="","","X")</f>
        <v>#REF!</v>
      </c>
      <c r="F142" s="218" t="e">
        <f>IF(_xlfn.XLOOKUP(Dico2[[#This Row],[Nom du champ]],[1]!ARcmdPB[Donnée],[1]!ARcmdPB[Donnée],"",0,1)="","","X")</f>
        <v>#REF!</v>
      </c>
      <c r="G142" s="218" t="e">
        <f>IF(_xlfn.XLOOKUP(Dico2[[#This Row],[Nom du champ]],[1]!CRcmdPB[Donnée],[1]!CRcmdPB[Donnée],"",0,1)="","","X")</f>
        <v>#REF!</v>
      </c>
      <c r="H142" s="218" t="e">
        <f>IF(_xlfn.XLOOKUP(Dico2[[#This Row],[Nom du champ]],[1]!AnnulationPB[Donnée],[1]!AnnulationPB[Donnée],"",0,1)="","","X")</f>
        <v>#REF!</v>
      </c>
      <c r="I142" s="218" t="e">
        <f>IF(_xlfn.XLOOKUP(Dico2[[#This Row],[Nom du champ]],[1]!ARannulationPB[Donnée],[1]!ARannulationPB[Donnée],"",0,1)="","","X")</f>
        <v>#REF!</v>
      </c>
      <c r="J142" s="218" t="e">
        <f>IF(_xlfn.XLOOKUP(Dico2[[#This Row],[Nom du champ]],[1]!CmdExtU[Donnée],[1]!CmdExtU[Donnée],"",0,1)="","","X")</f>
        <v>#REF!</v>
      </c>
      <c r="K142" s="218" t="e">
        <f>IF(_xlfn.XLOOKUP(Dico2[[#This Row],[Nom du champ]],[1]!ARCmdExtU[Donnée],[1]!ARCmdExtU[Donnée],"",0,1)="","","X")</f>
        <v>#REF!</v>
      </c>
      <c r="L142" s="218" t="e">
        <f>IF(_xlfn.XLOOKUP(Dico2[[#This Row],[Nom du champ]],[1]!CRCmdExtU[Donnée],[1]!CRCmdExtU[Donnée],"",0,1)="","","X")</f>
        <v>#REF!</v>
      </c>
      <c r="M142" s="218" t="e">
        <f>IF(_xlfn.XLOOKUP(Dico2[[#This Row],[Nom du champ]],[1]!CRMad[Donnée],[1]!CRMad[Donnée],"",0,1)="","","X")</f>
        <v>#REF!</v>
      </c>
      <c r="N142" s="218" t="e">
        <f>IF(_xlfn.XLOOKUP(Dico2[[#This Row],[Nom du champ]],[1]!DeltaIPE[Donnée],[1]!DeltaIPE[Donnée],"",0,1)="","","X")</f>
        <v>#REF!</v>
      </c>
      <c r="O142" s="218" t="e">
        <f>IF(_xlfn.XLOOKUP(Dico2[[#This Row],[Nom du champ]],[1]!HistoIPE[Donnée],[1]!HistoIPE[Donnée],"",0,1)="","","X")</f>
        <v>#REF!</v>
      </c>
      <c r="P142" s="218" t="e">
        <f>IF(_xlfn.XLOOKUP(Dico2[[#This Row],[Nom du champ]],[1]!CPN[Donnée],[1]!CPN[Donnée],"",0,1)="","","X")</f>
        <v>#REF!</v>
      </c>
      <c r="Q142" s="218" t="e">
        <f>IF(_xlfn.XLOOKUP(Dico2[[#This Row],[Nom du champ]],[1]!DeltaCPN[Donnée],[1]!DeltaCPN[Donnée],"",0,1)="","","X")</f>
        <v>#REF!</v>
      </c>
      <c r="R142" s="218" t="e">
        <f>IF(_xlfn.XLOOKUP(Dico2[[#This Row],[Nom du champ]],[1]!HistoCPN[Donnée],[1]!HistoCPN[Donnée],"",0,1)="","","X")</f>
        <v>#REF!</v>
      </c>
      <c r="S142" s="218" t="e">
        <f>IF(_xlfn.XLOOKUP(Dico2[[#This Row],[Nom du champ]],[1]!CmdinfoPM[Donnée],[1]!CmdinfoPM[Donnée],"",0,1)="","","X")</f>
        <v>#REF!</v>
      </c>
      <c r="T142" s="218" t="e">
        <f>IF(_xlfn.XLOOKUP(Dico2[[#This Row],[Nom du champ]],[1]!ARCmdInfoPM[Donnée],[1]!ARCmdInfoPM[Donnée],"",0,1)="","","X")</f>
        <v>#REF!</v>
      </c>
      <c r="U142" s="218" t="e">
        <f>IF(_xlfn.XLOOKUP(Dico2[[#This Row],[Nom du champ]],[1]!ARMad[Donnée],[1]!ARMad[Donnée],"",0,1)="","","X")</f>
        <v>#REF!</v>
      </c>
      <c r="V142" s="218" t="e">
        <f>IF(_xlfn.XLOOKUP(Dico2[[#This Row],[Nom du champ]],[1]!NotifPrev[Donnée],[1]!NotifPrev[Donnée],"",0,1)="","","X")</f>
        <v>#REF!</v>
      </c>
      <c r="W142" s="218" t="e">
        <f>IF(_xlfn.XLOOKUP(Dico2[[#This Row],[Nom du champ]],[1]!CRInfoSyndic[Donnée],[1]!CRInfoSyndic[Donnée],"",0,1)="","","X")</f>
        <v>#REF!</v>
      </c>
      <c r="X142" s="218" t="e">
        <f>IF(_xlfn.XLOOKUP(Dico2[[#This Row],[Nom du champ]],[1]!Addu[Donnée],[1]!Addu[Donnée],"",0,1)="","","X")</f>
        <v>#REF!</v>
      </c>
      <c r="Y142" s="218" t="e">
        <f>IF(_xlfn.XLOOKUP(Dico2[[#This Row],[Nom du champ]],[1]!CRAddu[Donnée],[1]!CRAddu[Donnée],"",0,1)="","","X")</f>
        <v>#REF!</v>
      </c>
      <c r="Z142" s="218" t="e">
        <f>IF(_xlfn.XLOOKUP(Dico2[[#This Row],[Nom du champ]],[1]!CmdAnn[Donnée],[1]!CmdAnn[Donnée],"",0,1)="","","X")</f>
        <v>#REF!</v>
      </c>
      <c r="AA142" s="218" t="e">
        <f>IF(_xlfn.XLOOKUP(Dico2[[#This Row],[Nom du champ]],[1]!CRAnnu[Donnée],[1]!CRAnnu[Donnée],"",0,1)="","","X")</f>
        <v>#REF!</v>
      </c>
    </row>
    <row r="143" spans="1:27">
      <c r="A143" s="211" t="s">
        <v>246</v>
      </c>
      <c r="B143" s="211" t="s">
        <v>42</v>
      </c>
      <c r="D143" s="218" t="e">
        <f>IF(_xlfn.XLOOKUP(Dico2[[#This Row],[Nom du champ]],[1]!IPE[Donnée],[1]!IPE[Donnée],"",0,1)="","","X")</f>
        <v>#REF!</v>
      </c>
      <c r="E143" s="218" t="e">
        <f>IF(_xlfn.XLOOKUP(Dico2[[#This Row],[Nom du champ]],[1]!CmdPB[Donnée],[1]!CmdPB[Donnée],"",0,1)="","","X")</f>
        <v>#REF!</v>
      </c>
      <c r="F143" s="218" t="e">
        <f>IF(_xlfn.XLOOKUP(Dico2[[#This Row],[Nom du champ]],[1]!ARcmdPB[Donnée],[1]!ARcmdPB[Donnée],"",0,1)="","","X")</f>
        <v>#REF!</v>
      </c>
      <c r="G143" s="218" t="e">
        <f>IF(_xlfn.XLOOKUP(Dico2[[#This Row],[Nom du champ]],[1]!CRcmdPB[Donnée],[1]!CRcmdPB[Donnée],"",0,1)="","","X")</f>
        <v>#REF!</v>
      </c>
      <c r="H143" s="218" t="e">
        <f>IF(_xlfn.XLOOKUP(Dico2[[#This Row],[Nom du champ]],[1]!AnnulationPB[Donnée],[1]!AnnulationPB[Donnée],"",0,1)="","","X")</f>
        <v>#REF!</v>
      </c>
      <c r="I143" s="218" t="e">
        <f>IF(_xlfn.XLOOKUP(Dico2[[#This Row],[Nom du champ]],[1]!ARannulationPB[Donnée],[1]!ARannulationPB[Donnée],"",0,1)="","","X")</f>
        <v>#REF!</v>
      </c>
      <c r="J143" s="218" t="e">
        <f>IF(_xlfn.XLOOKUP(Dico2[[#This Row],[Nom du champ]],[1]!CmdExtU[Donnée],[1]!CmdExtU[Donnée],"",0,1)="","","X")</f>
        <v>#REF!</v>
      </c>
      <c r="K143" s="218" t="e">
        <f>IF(_xlfn.XLOOKUP(Dico2[[#This Row],[Nom du champ]],[1]!ARCmdExtU[Donnée],[1]!ARCmdExtU[Donnée],"",0,1)="","","X")</f>
        <v>#REF!</v>
      </c>
      <c r="L143" s="218" t="e">
        <f>IF(_xlfn.XLOOKUP(Dico2[[#This Row],[Nom du champ]],[1]!CRCmdExtU[Donnée],[1]!CRCmdExtU[Donnée],"",0,1)="","","X")</f>
        <v>#REF!</v>
      </c>
      <c r="M143" s="218" t="e">
        <f>IF(_xlfn.XLOOKUP(Dico2[[#This Row],[Nom du champ]],[1]!CRMad[Donnée],[1]!CRMad[Donnée],"",0,1)="","","X")</f>
        <v>#REF!</v>
      </c>
      <c r="N143" s="218" t="e">
        <f>IF(_xlfn.XLOOKUP(Dico2[[#This Row],[Nom du champ]],[1]!DeltaIPE[Donnée],[1]!DeltaIPE[Donnée],"",0,1)="","","X")</f>
        <v>#REF!</v>
      </c>
      <c r="O143" s="218" t="e">
        <f>IF(_xlfn.XLOOKUP(Dico2[[#This Row],[Nom du champ]],[1]!HistoIPE[Donnée],[1]!HistoIPE[Donnée],"",0,1)="","","X")</f>
        <v>#REF!</v>
      </c>
      <c r="P143" s="218" t="e">
        <f>IF(_xlfn.XLOOKUP(Dico2[[#This Row],[Nom du champ]],[1]!CPN[Donnée],[1]!CPN[Donnée],"",0,1)="","","X")</f>
        <v>#REF!</v>
      </c>
      <c r="Q143" s="218" t="e">
        <f>IF(_xlfn.XLOOKUP(Dico2[[#This Row],[Nom du champ]],[1]!DeltaCPN[Donnée],[1]!DeltaCPN[Donnée],"",0,1)="","","X")</f>
        <v>#REF!</v>
      </c>
      <c r="R143" s="218" t="e">
        <f>IF(_xlfn.XLOOKUP(Dico2[[#This Row],[Nom du champ]],[1]!HistoCPN[Donnée],[1]!HistoCPN[Donnée],"",0,1)="","","X")</f>
        <v>#REF!</v>
      </c>
      <c r="S143" s="218" t="e">
        <f>IF(_xlfn.XLOOKUP(Dico2[[#This Row],[Nom du champ]],[1]!CmdinfoPM[Donnée],[1]!CmdinfoPM[Donnée],"",0,1)="","","X")</f>
        <v>#REF!</v>
      </c>
      <c r="T143" s="218" t="e">
        <f>IF(_xlfn.XLOOKUP(Dico2[[#This Row],[Nom du champ]],[1]!ARCmdInfoPM[Donnée],[1]!ARCmdInfoPM[Donnée],"",0,1)="","","X")</f>
        <v>#REF!</v>
      </c>
      <c r="U143" s="218" t="e">
        <f>IF(_xlfn.XLOOKUP(Dico2[[#This Row],[Nom du champ]],[1]!ARMad[Donnée],[1]!ARMad[Donnée],"",0,1)="","","X")</f>
        <v>#REF!</v>
      </c>
      <c r="V143" s="218" t="e">
        <f>IF(_xlfn.XLOOKUP(Dico2[[#This Row],[Nom du champ]],[1]!NotifPrev[Donnée],[1]!NotifPrev[Donnée],"",0,1)="","","X")</f>
        <v>#REF!</v>
      </c>
      <c r="W143" s="218" t="e">
        <f>IF(_xlfn.XLOOKUP(Dico2[[#This Row],[Nom du champ]],[1]!CRInfoSyndic[Donnée],[1]!CRInfoSyndic[Donnée],"",0,1)="","","X")</f>
        <v>#REF!</v>
      </c>
      <c r="X143" s="218" t="e">
        <f>IF(_xlfn.XLOOKUP(Dico2[[#This Row],[Nom du champ]],[1]!Addu[Donnée],[1]!Addu[Donnée],"",0,1)="","","X")</f>
        <v>#REF!</v>
      </c>
      <c r="Y143" s="218" t="e">
        <f>IF(_xlfn.XLOOKUP(Dico2[[#This Row],[Nom du champ]],[1]!CRAddu[Donnée],[1]!CRAddu[Donnée],"",0,1)="","","X")</f>
        <v>#REF!</v>
      </c>
      <c r="Z143" s="218" t="e">
        <f>IF(_xlfn.XLOOKUP(Dico2[[#This Row],[Nom du champ]],[1]!CmdAnn[Donnée],[1]!CmdAnn[Donnée],"",0,1)="","","X")</f>
        <v>#REF!</v>
      </c>
      <c r="AA143" s="218" t="e">
        <f>IF(_xlfn.XLOOKUP(Dico2[[#This Row],[Nom du champ]],[1]!CRAnnu[Donnée],[1]!CRAnnu[Donnée],"",0,1)="","","X")</f>
        <v>#REF!</v>
      </c>
    </row>
    <row r="144" spans="1:27">
      <c r="A144" s="210" t="s">
        <v>253</v>
      </c>
      <c r="B144" s="211" t="s">
        <v>307</v>
      </c>
      <c r="D144" s="218" t="e">
        <f>IF(_xlfn.XLOOKUP(Dico2[[#This Row],[Nom du champ]],[1]!IPE[Donnée],[1]!IPE[Donnée],"",0,1)="","","X")</f>
        <v>#REF!</v>
      </c>
      <c r="E144" s="218" t="e">
        <f>IF(_xlfn.XLOOKUP(Dico2[[#This Row],[Nom du champ]],[1]!CmdPB[Donnée],[1]!CmdPB[Donnée],"",0,1)="","","X")</f>
        <v>#REF!</v>
      </c>
      <c r="F144" s="218" t="e">
        <f>IF(_xlfn.XLOOKUP(Dico2[[#This Row],[Nom du champ]],[1]!ARcmdPB[Donnée],[1]!ARcmdPB[Donnée],"",0,1)="","","X")</f>
        <v>#REF!</v>
      </c>
      <c r="G144" s="218" t="e">
        <f>IF(_xlfn.XLOOKUP(Dico2[[#This Row],[Nom du champ]],[1]!CRcmdPB[Donnée],[1]!CRcmdPB[Donnée],"",0,1)="","","X")</f>
        <v>#REF!</v>
      </c>
      <c r="H144" s="218" t="e">
        <f>IF(_xlfn.XLOOKUP(Dico2[[#This Row],[Nom du champ]],[1]!AnnulationPB[Donnée],[1]!AnnulationPB[Donnée],"",0,1)="","","X")</f>
        <v>#REF!</v>
      </c>
      <c r="I144" s="218" t="e">
        <f>IF(_xlfn.XLOOKUP(Dico2[[#This Row],[Nom du champ]],[1]!ARannulationPB[Donnée],[1]!ARannulationPB[Donnée],"",0,1)="","","X")</f>
        <v>#REF!</v>
      </c>
      <c r="J144" s="218" t="e">
        <f>IF(_xlfn.XLOOKUP(Dico2[[#This Row],[Nom du champ]],[1]!CmdExtU[Donnée],[1]!CmdExtU[Donnée],"",0,1)="","","X")</f>
        <v>#REF!</v>
      </c>
      <c r="K144" s="218" t="e">
        <f>IF(_xlfn.XLOOKUP(Dico2[[#This Row],[Nom du champ]],[1]!ARCmdExtU[Donnée],[1]!ARCmdExtU[Donnée],"",0,1)="","","X")</f>
        <v>#REF!</v>
      </c>
      <c r="L144" s="218" t="e">
        <f>IF(_xlfn.XLOOKUP(Dico2[[#This Row],[Nom du champ]],[1]!CRCmdExtU[Donnée],[1]!CRCmdExtU[Donnée],"",0,1)="","","X")</f>
        <v>#REF!</v>
      </c>
      <c r="M144" s="218" t="e">
        <f>IF(_xlfn.XLOOKUP(Dico2[[#This Row],[Nom du champ]],[1]!CRMad[Donnée],[1]!CRMad[Donnée],"",0,1)="","","X")</f>
        <v>#REF!</v>
      </c>
      <c r="N144" s="218" t="e">
        <f>IF(_xlfn.XLOOKUP(Dico2[[#This Row],[Nom du champ]],[1]!DeltaIPE[Donnée],[1]!DeltaIPE[Donnée],"",0,1)="","","X")</f>
        <v>#REF!</v>
      </c>
      <c r="O144" s="218" t="e">
        <f>IF(_xlfn.XLOOKUP(Dico2[[#This Row],[Nom du champ]],[1]!HistoIPE[Donnée],[1]!HistoIPE[Donnée],"",0,1)="","","X")</f>
        <v>#REF!</v>
      </c>
      <c r="P144" s="218" t="e">
        <f>IF(_xlfn.XLOOKUP(Dico2[[#This Row],[Nom du champ]],[1]!CPN[Donnée],[1]!CPN[Donnée],"",0,1)="","","X")</f>
        <v>#REF!</v>
      </c>
      <c r="Q144" s="218" t="e">
        <f>IF(_xlfn.XLOOKUP(Dico2[[#This Row],[Nom du champ]],[1]!DeltaCPN[Donnée],[1]!DeltaCPN[Donnée],"",0,1)="","","X")</f>
        <v>#REF!</v>
      </c>
      <c r="R144" s="218" t="e">
        <f>IF(_xlfn.XLOOKUP(Dico2[[#This Row],[Nom du champ]],[1]!HistoCPN[Donnée],[1]!HistoCPN[Donnée],"",0,1)="","","X")</f>
        <v>#REF!</v>
      </c>
      <c r="S144" s="218" t="e">
        <f>IF(_xlfn.XLOOKUP(Dico2[[#This Row],[Nom du champ]],[1]!CmdinfoPM[Donnée],[1]!CmdinfoPM[Donnée],"",0,1)="","","X")</f>
        <v>#REF!</v>
      </c>
      <c r="T144" s="218" t="e">
        <f>IF(_xlfn.XLOOKUP(Dico2[[#This Row],[Nom du champ]],[1]!ARCmdInfoPM[Donnée],[1]!ARCmdInfoPM[Donnée],"",0,1)="","","X")</f>
        <v>#REF!</v>
      </c>
      <c r="U144" s="218" t="e">
        <f>IF(_xlfn.XLOOKUP(Dico2[[#This Row],[Nom du champ]],[1]!ARMad[Donnée],[1]!ARMad[Donnée],"",0,1)="","","X")</f>
        <v>#REF!</v>
      </c>
      <c r="V144" s="218" t="e">
        <f>IF(_xlfn.XLOOKUP(Dico2[[#This Row],[Nom du champ]],[1]!NotifPrev[Donnée],[1]!NotifPrev[Donnée],"",0,1)="","","X")</f>
        <v>#REF!</v>
      </c>
      <c r="W144" s="218" t="e">
        <f>IF(_xlfn.XLOOKUP(Dico2[[#This Row],[Nom du champ]],[1]!CRInfoSyndic[Donnée],[1]!CRInfoSyndic[Donnée],"",0,1)="","","X")</f>
        <v>#REF!</v>
      </c>
      <c r="X144" s="218" t="e">
        <f>IF(_xlfn.XLOOKUP(Dico2[[#This Row],[Nom du champ]],[1]!Addu[Donnée],[1]!Addu[Donnée],"",0,1)="","","X")</f>
        <v>#REF!</v>
      </c>
      <c r="Y144" s="218" t="e">
        <f>IF(_xlfn.XLOOKUP(Dico2[[#This Row],[Nom du champ]],[1]!CRAddu[Donnée],[1]!CRAddu[Donnée],"",0,1)="","","X")</f>
        <v>#REF!</v>
      </c>
      <c r="Z144" s="218" t="e">
        <f>IF(_xlfn.XLOOKUP(Dico2[[#This Row],[Nom du champ]],[1]!CmdAnn[Donnée],[1]!CmdAnn[Donnée],"",0,1)="","","X")</f>
        <v>#REF!</v>
      </c>
      <c r="AA144" s="218" t="e">
        <f>IF(_xlfn.XLOOKUP(Dico2[[#This Row],[Nom du champ]],[1]!CRAnnu[Donnée],[1]!CRAnnu[Donnée],"",0,1)="","","X")</f>
        <v>#REF!</v>
      </c>
    </row>
    <row r="145" spans="1:27">
      <c r="A145" s="221" t="s">
        <v>196</v>
      </c>
      <c r="B145" s="221" t="s">
        <v>41</v>
      </c>
      <c r="D145" s="218" t="e">
        <f>IF(_xlfn.XLOOKUP(Dico2[[#This Row],[Nom du champ]],[1]!IPE[Donnée],[1]!IPE[Donnée],"",0,1)="","","X")</f>
        <v>#REF!</v>
      </c>
      <c r="E145" s="218" t="e">
        <f>IF(_xlfn.XLOOKUP(Dico2[[#This Row],[Nom du champ]],[1]!CmdPB[Donnée],[1]!CmdPB[Donnée],"",0,1)="","","X")</f>
        <v>#REF!</v>
      </c>
      <c r="F145" s="218" t="e">
        <f>IF(_xlfn.XLOOKUP(Dico2[[#This Row],[Nom du champ]],[1]!ARcmdPB[Donnée],[1]!ARcmdPB[Donnée],"",0,1)="","","X")</f>
        <v>#REF!</v>
      </c>
      <c r="G145" s="218" t="e">
        <f>IF(_xlfn.XLOOKUP(Dico2[[#This Row],[Nom du champ]],[1]!CRcmdPB[Donnée],[1]!CRcmdPB[Donnée],"",0,1)="","","X")</f>
        <v>#REF!</v>
      </c>
      <c r="H145" s="218" t="e">
        <f>IF(_xlfn.XLOOKUP(Dico2[[#This Row],[Nom du champ]],[1]!AnnulationPB[Donnée],[1]!AnnulationPB[Donnée],"",0,1)="","","X")</f>
        <v>#REF!</v>
      </c>
      <c r="I145" s="218" t="e">
        <f>IF(_xlfn.XLOOKUP(Dico2[[#This Row],[Nom du champ]],[1]!ARannulationPB[Donnée],[1]!ARannulationPB[Donnée],"",0,1)="","","X")</f>
        <v>#REF!</v>
      </c>
      <c r="J145" s="218" t="e">
        <f>IF(_xlfn.XLOOKUP(Dico2[[#This Row],[Nom du champ]],[1]!CmdExtU[Donnée],[1]!CmdExtU[Donnée],"",0,1)="","","X")</f>
        <v>#REF!</v>
      </c>
      <c r="K145" s="218" t="e">
        <f>IF(_xlfn.XLOOKUP(Dico2[[#This Row],[Nom du champ]],[1]!ARCmdExtU[Donnée],[1]!ARCmdExtU[Donnée],"",0,1)="","","X")</f>
        <v>#REF!</v>
      </c>
      <c r="L145" s="218" t="e">
        <f>IF(_xlfn.XLOOKUP(Dico2[[#This Row],[Nom du champ]],[1]!CRCmdExtU[Donnée],[1]!CRCmdExtU[Donnée],"",0,1)="","","X")</f>
        <v>#REF!</v>
      </c>
      <c r="M145" s="218" t="e">
        <f>IF(_xlfn.XLOOKUP(Dico2[[#This Row],[Nom du champ]],[1]!CRMad[Donnée],[1]!CRMad[Donnée],"",0,1)="","","X")</f>
        <v>#REF!</v>
      </c>
      <c r="N145" s="218" t="e">
        <f>IF(_xlfn.XLOOKUP(Dico2[[#This Row],[Nom du champ]],[1]!DeltaIPE[Donnée],[1]!DeltaIPE[Donnée],"",0,1)="","","X")</f>
        <v>#REF!</v>
      </c>
      <c r="O145" s="218" t="e">
        <f>IF(_xlfn.XLOOKUP(Dico2[[#This Row],[Nom du champ]],[1]!HistoIPE[Donnée],[1]!HistoIPE[Donnée],"",0,1)="","","X")</f>
        <v>#REF!</v>
      </c>
      <c r="P145" s="218" t="e">
        <f>IF(_xlfn.XLOOKUP(Dico2[[#This Row],[Nom du champ]],[1]!CPN[Donnée],[1]!CPN[Donnée],"",0,1)="","","X")</f>
        <v>#REF!</v>
      </c>
      <c r="Q145" s="218" t="e">
        <f>IF(_xlfn.XLOOKUP(Dico2[[#This Row],[Nom du champ]],[1]!DeltaCPN[Donnée],[1]!DeltaCPN[Donnée],"",0,1)="","","X")</f>
        <v>#REF!</v>
      </c>
      <c r="R145" s="218" t="e">
        <f>IF(_xlfn.XLOOKUP(Dico2[[#This Row],[Nom du champ]],[1]!HistoCPN[Donnée],[1]!HistoCPN[Donnée],"",0,1)="","","X")</f>
        <v>#REF!</v>
      </c>
      <c r="S145" s="218" t="e">
        <f>IF(_xlfn.XLOOKUP(Dico2[[#This Row],[Nom du champ]],[1]!CmdinfoPM[Donnée],[1]!CmdinfoPM[Donnée],"",0,1)="","","X")</f>
        <v>#REF!</v>
      </c>
      <c r="T145" s="218" t="e">
        <f>IF(_xlfn.XLOOKUP(Dico2[[#This Row],[Nom du champ]],[1]!ARCmdInfoPM[Donnée],[1]!ARCmdInfoPM[Donnée],"",0,1)="","","X")</f>
        <v>#REF!</v>
      </c>
      <c r="U145" s="218" t="e">
        <f>IF(_xlfn.XLOOKUP(Dico2[[#This Row],[Nom du champ]],[1]!ARMad[Donnée],[1]!ARMad[Donnée],"",0,1)="","","X")</f>
        <v>#REF!</v>
      </c>
      <c r="V145" s="218" t="e">
        <f>IF(_xlfn.XLOOKUP(Dico2[[#This Row],[Nom du champ]],[1]!NotifPrev[Donnée],[1]!NotifPrev[Donnée],"",0,1)="","","X")</f>
        <v>#REF!</v>
      </c>
      <c r="W145" s="218" t="e">
        <f>IF(_xlfn.XLOOKUP(Dico2[[#This Row],[Nom du champ]],[1]!CRInfoSyndic[Donnée],[1]!CRInfoSyndic[Donnée],"",0,1)="","","X")</f>
        <v>#REF!</v>
      </c>
      <c r="X145" s="218" t="e">
        <f>IF(_xlfn.XLOOKUP(Dico2[[#This Row],[Nom du champ]],[1]!Addu[Donnée],[1]!Addu[Donnée],"",0,1)="","","X")</f>
        <v>#REF!</v>
      </c>
      <c r="Y145" s="218" t="e">
        <f>IF(_xlfn.XLOOKUP(Dico2[[#This Row],[Nom du champ]],[1]!CRAddu[Donnée],[1]!CRAddu[Donnée],"",0,1)="","","X")</f>
        <v>#REF!</v>
      </c>
      <c r="Z145" s="218" t="e">
        <f>IF(_xlfn.XLOOKUP(Dico2[[#This Row],[Nom du champ]],[1]!CmdAnn[Donnée],[1]!CmdAnn[Donnée],"",0,1)="","","X")</f>
        <v>#REF!</v>
      </c>
      <c r="AA145" s="218" t="e">
        <f>IF(_xlfn.XLOOKUP(Dico2[[#This Row],[Nom du champ]],[1]!CRAnnu[Donnée],[1]!CRAnnu[Donnée],"",0,1)="","","X")</f>
        <v>#REF!</v>
      </c>
    </row>
    <row r="146" spans="1:27">
      <c r="A146" s="211" t="s">
        <v>428</v>
      </c>
      <c r="B146" s="211" t="s">
        <v>130</v>
      </c>
      <c r="D146" s="218" t="e">
        <f>IF(_xlfn.XLOOKUP(Dico2[[#This Row],[Nom du champ]],[1]!IPE[Donnée],[1]!IPE[Donnée],"",0,1)="","","X")</f>
        <v>#REF!</v>
      </c>
      <c r="E146" s="218" t="e">
        <f>IF(_xlfn.XLOOKUP(Dico2[[#This Row],[Nom du champ]],[1]!CmdPB[Donnée],[1]!CmdPB[Donnée],"",0,1)="","","X")</f>
        <v>#REF!</v>
      </c>
      <c r="F146" s="218" t="e">
        <f>IF(_xlfn.XLOOKUP(Dico2[[#This Row],[Nom du champ]],[1]!ARcmdPB[Donnée],[1]!ARcmdPB[Donnée],"",0,1)="","","X")</f>
        <v>#REF!</v>
      </c>
      <c r="G146" s="218" t="e">
        <f>IF(_xlfn.XLOOKUP(Dico2[[#This Row],[Nom du champ]],[1]!CRcmdPB[Donnée],[1]!CRcmdPB[Donnée],"",0,1)="","","X")</f>
        <v>#REF!</v>
      </c>
      <c r="H146" s="218" t="e">
        <f>IF(_xlfn.XLOOKUP(Dico2[[#This Row],[Nom du champ]],[1]!AnnulationPB[Donnée],[1]!AnnulationPB[Donnée],"",0,1)="","","X")</f>
        <v>#REF!</v>
      </c>
      <c r="I146" s="218" t="e">
        <f>IF(_xlfn.XLOOKUP(Dico2[[#This Row],[Nom du champ]],[1]!ARannulationPB[Donnée],[1]!ARannulationPB[Donnée],"",0,1)="","","X")</f>
        <v>#REF!</v>
      </c>
      <c r="J146" s="218" t="e">
        <f>IF(_xlfn.XLOOKUP(Dico2[[#This Row],[Nom du champ]],[1]!CmdExtU[Donnée],[1]!CmdExtU[Donnée],"",0,1)="","","X")</f>
        <v>#REF!</v>
      </c>
      <c r="K146" s="218" t="e">
        <f>IF(_xlfn.XLOOKUP(Dico2[[#This Row],[Nom du champ]],[1]!ARCmdExtU[Donnée],[1]!ARCmdExtU[Donnée],"",0,1)="","","X")</f>
        <v>#REF!</v>
      </c>
      <c r="L146" s="218" t="e">
        <f>IF(_xlfn.XLOOKUP(Dico2[[#This Row],[Nom du champ]],[1]!CRCmdExtU[Donnée],[1]!CRCmdExtU[Donnée],"",0,1)="","","X")</f>
        <v>#REF!</v>
      </c>
      <c r="M146" s="218" t="e">
        <f>IF(_xlfn.XLOOKUP(Dico2[[#This Row],[Nom du champ]],[1]!CRMad[Donnée],[1]!CRMad[Donnée],"",0,1)="","","X")</f>
        <v>#REF!</v>
      </c>
      <c r="N146" s="218" t="e">
        <f>IF(_xlfn.XLOOKUP(Dico2[[#This Row],[Nom du champ]],[1]!DeltaIPE[Donnée],[1]!DeltaIPE[Donnée],"",0,1)="","","X")</f>
        <v>#REF!</v>
      </c>
      <c r="O146" s="218" t="e">
        <f>IF(_xlfn.XLOOKUP(Dico2[[#This Row],[Nom du champ]],[1]!HistoIPE[Donnée],[1]!HistoIPE[Donnée],"",0,1)="","","X")</f>
        <v>#REF!</v>
      </c>
      <c r="P146" s="218" t="e">
        <f>IF(_xlfn.XLOOKUP(Dico2[[#This Row],[Nom du champ]],[1]!CPN[Donnée],[1]!CPN[Donnée],"",0,1)="","","X")</f>
        <v>#REF!</v>
      </c>
      <c r="Q146" s="218" t="e">
        <f>IF(_xlfn.XLOOKUP(Dico2[[#This Row],[Nom du champ]],[1]!DeltaCPN[Donnée],[1]!DeltaCPN[Donnée],"",0,1)="","","X")</f>
        <v>#REF!</v>
      </c>
      <c r="R146" s="218" t="e">
        <f>IF(_xlfn.XLOOKUP(Dico2[[#This Row],[Nom du champ]],[1]!HistoCPN[Donnée],[1]!HistoCPN[Donnée],"",0,1)="","","X")</f>
        <v>#REF!</v>
      </c>
      <c r="S146" s="218" t="e">
        <f>IF(_xlfn.XLOOKUP(Dico2[[#This Row],[Nom du champ]],[1]!CmdinfoPM[Donnée],[1]!CmdinfoPM[Donnée],"",0,1)="","","X")</f>
        <v>#REF!</v>
      </c>
      <c r="T146" s="218" t="e">
        <f>IF(_xlfn.XLOOKUP(Dico2[[#This Row],[Nom du champ]],[1]!ARCmdInfoPM[Donnée],[1]!ARCmdInfoPM[Donnée],"",0,1)="","","X")</f>
        <v>#REF!</v>
      </c>
      <c r="U146" s="218" t="e">
        <f>IF(_xlfn.XLOOKUP(Dico2[[#This Row],[Nom du champ]],[1]!ARMad[Donnée],[1]!ARMad[Donnée],"",0,1)="","","X")</f>
        <v>#REF!</v>
      </c>
      <c r="V146" s="218" t="e">
        <f>IF(_xlfn.XLOOKUP(Dico2[[#This Row],[Nom du champ]],[1]!NotifPrev[Donnée],[1]!NotifPrev[Donnée],"",0,1)="","","X")</f>
        <v>#REF!</v>
      </c>
      <c r="W146" s="218" t="e">
        <f>IF(_xlfn.XLOOKUP(Dico2[[#This Row],[Nom du champ]],[1]!CRInfoSyndic[Donnée],[1]!CRInfoSyndic[Donnée],"",0,1)="","","X")</f>
        <v>#REF!</v>
      </c>
      <c r="X146" s="218" t="e">
        <f>IF(_xlfn.XLOOKUP(Dico2[[#This Row],[Nom du champ]],[1]!Addu[Donnée],[1]!Addu[Donnée],"",0,1)="","","X")</f>
        <v>#REF!</v>
      </c>
      <c r="Y146" s="218" t="e">
        <f>IF(_xlfn.XLOOKUP(Dico2[[#This Row],[Nom du champ]],[1]!CRAddu[Donnée],[1]!CRAddu[Donnée],"",0,1)="","","X")</f>
        <v>#REF!</v>
      </c>
      <c r="Z146" s="218" t="e">
        <f>IF(_xlfn.XLOOKUP(Dico2[[#This Row],[Nom du champ]],[1]!CmdAnn[Donnée],[1]!CmdAnn[Donnée],"",0,1)="","","X")</f>
        <v>#REF!</v>
      </c>
      <c r="AA146" s="218" t="e">
        <f>IF(_xlfn.XLOOKUP(Dico2[[#This Row],[Nom du champ]],[1]!CRAnnu[Donnée],[1]!CRAnnu[Donnée],"",0,1)="","","X")</f>
        <v>#REF!</v>
      </c>
    </row>
    <row r="147" spans="1:27">
      <c r="A147" s="221" t="s">
        <v>171</v>
      </c>
      <c r="B147" s="221" t="s">
        <v>41</v>
      </c>
      <c r="D147" s="218" t="e">
        <f>IF(_xlfn.XLOOKUP(Dico2[[#This Row],[Nom du champ]],[1]!IPE[Donnée],[1]!IPE[Donnée],"",0,1)="","","X")</f>
        <v>#REF!</v>
      </c>
      <c r="E147" s="218" t="e">
        <f>IF(_xlfn.XLOOKUP(Dico2[[#This Row],[Nom du champ]],[1]!CmdPB[Donnée],[1]!CmdPB[Donnée],"",0,1)="","","X")</f>
        <v>#REF!</v>
      </c>
      <c r="F147" s="218" t="e">
        <f>IF(_xlfn.XLOOKUP(Dico2[[#This Row],[Nom du champ]],[1]!ARcmdPB[Donnée],[1]!ARcmdPB[Donnée],"",0,1)="","","X")</f>
        <v>#REF!</v>
      </c>
      <c r="G147" s="218" t="e">
        <f>IF(_xlfn.XLOOKUP(Dico2[[#This Row],[Nom du champ]],[1]!CRcmdPB[Donnée],[1]!CRcmdPB[Donnée],"",0,1)="","","X")</f>
        <v>#REF!</v>
      </c>
      <c r="H147" s="218" t="e">
        <f>IF(_xlfn.XLOOKUP(Dico2[[#This Row],[Nom du champ]],[1]!AnnulationPB[Donnée],[1]!AnnulationPB[Donnée],"",0,1)="","","X")</f>
        <v>#REF!</v>
      </c>
      <c r="I147" s="218" t="e">
        <f>IF(_xlfn.XLOOKUP(Dico2[[#This Row],[Nom du champ]],[1]!ARannulationPB[Donnée],[1]!ARannulationPB[Donnée],"",0,1)="","","X")</f>
        <v>#REF!</v>
      </c>
      <c r="J147" s="218" t="e">
        <f>IF(_xlfn.XLOOKUP(Dico2[[#This Row],[Nom du champ]],[1]!CmdExtU[Donnée],[1]!CmdExtU[Donnée],"",0,1)="","","X")</f>
        <v>#REF!</v>
      </c>
      <c r="K147" s="218" t="e">
        <f>IF(_xlfn.XLOOKUP(Dico2[[#This Row],[Nom du champ]],[1]!ARCmdExtU[Donnée],[1]!ARCmdExtU[Donnée],"",0,1)="","","X")</f>
        <v>#REF!</v>
      </c>
      <c r="L147" s="218" t="e">
        <f>IF(_xlfn.XLOOKUP(Dico2[[#This Row],[Nom du champ]],[1]!CRCmdExtU[Donnée],[1]!CRCmdExtU[Donnée],"",0,1)="","","X")</f>
        <v>#REF!</v>
      </c>
      <c r="M147" s="218" t="e">
        <f>IF(_xlfn.XLOOKUP(Dico2[[#This Row],[Nom du champ]],[1]!CRMad[Donnée],[1]!CRMad[Donnée],"",0,1)="","","X")</f>
        <v>#REF!</v>
      </c>
      <c r="N147" s="218" t="e">
        <f>IF(_xlfn.XLOOKUP(Dico2[[#This Row],[Nom du champ]],[1]!DeltaIPE[Donnée],[1]!DeltaIPE[Donnée],"",0,1)="","","X")</f>
        <v>#REF!</v>
      </c>
      <c r="O147" s="218" t="e">
        <f>IF(_xlfn.XLOOKUP(Dico2[[#This Row],[Nom du champ]],[1]!HistoIPE[Donnée],[1]!HistoIPE[Donnée],"",0,1)="","","X")</f>
        <v>#REF!</v>
      </c>
      <c r="P147" s="218" t="e">
        <f>IF(_xlfn.XLOOKUP(Dico2[[#This Row],[Nom du champ]],[1]!CPN[Donnée],[1]!CPN[Donnée],"",0,1)="","","X")</f>
        <v>#REF!</v>
      </c>
      <c r="Q147" s="218" t="e">
        <f>IF(_xlfn.XLOOKUP(Dico2[[#This Row],[Nom du champ]],[1]!DeltaCPN[Donnée],[1]!DeltaCPN[Donnée],"",0,1)="","","X")</f>
        <v>#REF!</v>
      </c>
      <c r="R147" s="218" t="e">
        <f>IF(_xlfn.XLOOKUP(Dico2[[#This Row],[Nom du champ]],[1]!HistoCPN[Donnée],[1]!HistoCPN[Donnée],"",0,1)="","","X")</f>
        <v>#REF!</v>
      </c>
      <c r="S147" s="218" t="e">
        <f>IF(_xlfn.XLOOKUP(Dico2[[#This Row],[Nom du champ]],[1]!CmdinfoPM[Donnée],[1]!CmdinfoPM[Donnée],"",0,1)="","","X")</f>
        <v>#REF!</v>
      </c>
      <c r="T147" s="218" t="e">
        <f>IF(_xlfn.XLOOKUP(Dico2[[#This Row],[Nom du champ]],[1]!ARCmdInfoPM[Donnée],[1]!ARCmdInfoPM[Donnée],"",0,1)="","","X")</f>
        <v>#REF!</v>
      </c>
      <c r="U147" s="218" t="e">
        <f>IF(_xlfn.XLOOKUP(Dico2[[#This Row],[Nom du champ]],[1]!ARMad[Donnée],[1]!ARMad[Donnée],"",0,1)="","","X")</f>
        <v>#REF!</v>
      </c>
      <c r="V147" s="218" t="e">
        <f>IF(_xlfn.XLOOKUP(Dico2[[#This Row],[Nom du champ]],[1]!NotifPrev[Donnée],[1]!NotifPrev[Donnée],"",0,1)="","","X")</f>
        <v>#REF!</v>
      </c>
      <c r="W147" s="218" t="e">
        <f>IF(_xlfn.XLOOKUP(Dico2[[#This Row],[Nom du champ]],[1]!CRInfoSyndic[Donnée],[1]!CRInfoSyndic[Donnée],"",0,1)="","","X")</f>
        <v>#REF!</v>
      </c>
      <c r="X147" s="218" t="e">
        <f>IF(_xlfn.XLOOKUP(Dico2[[#This Row],[Nom du champ]],[1]!Addu[Donnée],[1]!Addu[Donnée],"",0,1)="","","X")</f>
        <v>#REF!</v>
      </c>
      <c r="Y147" s="218" t="e">
        <f>IF(_xlfn.XLOOKUP(Dico2[[#This Row],[Nom du champ]],[1]!CRAddu[Donnée],[1]!CRAddu[Donnée],"",0,1)="","","X")</f>
        <v>#REF!</v>
      </c>
      <c r="Z147" s="218" t="e">
        <f>IF(_xlfn.XLOOKUP(Dico2[[#This Row],[Nom du champ]],[1]!CmdAnn[Donnée],[1]!CmdAnn[Donnée],"",0,1)="","","X")</f>
        <v>#REF!</v>
      </c>
      <c r="AA147" s="218" t="e">
        <f>IF(_xlfn.XLOOKUP(Dico2[[#This Row],[Nom du champ]],[1]!CRAnnu[Donnée],[1]!CRAnnu[Donnée],"",0,1)="","","X")</f>
        <v>#REF!</v>
      </c>
    </row>
    <row r="148" spans="1:27">
      <c r="A148" s="212" t="s">
        <v>292</v>
      </c>
      <c r="B148" s="211" t="s">
        <v>41</v>
      </c>
      <c r="D148" s="218" t="e">
        <f>IF(_xlfn.XLOOKUP(Dico2[[#This Row],[Nom du champ]],[1]!IPE[Donnée],[1]!IPE[Donnée],"",0,1)="","","X")</f>
        <v>#REF!</v>
      </c>
      <c r="E148" s="218" t="e">
        <f>IF(_xlfn.XLOOKUP(Dico2[[#This Row],[Nom du champ]],[1]!CmdPB[Donnée],[1]!CmdPB[Donnée],"",0,1)="","","X")</f>
        <v>#REF!</v>
      </c>
      <c r="F148" s="218" t="e">
        <f>IF(_xlfn.XLOOKUP(Dico2[[#This Row],[Nom du champ]],[1]!ARcmdPB[Donnée],[1]!ARcmdPB[Donnée],"",0,1)="","","X")</f>
        <v>#REF!</v>
      </c>
      <c r="G148" s="218" t="e">
        <f>IF(_xlfn.XLOOKUP(Dico2[[#This Row],[Nom du champ]],[1]!CRcmdPB[Donnée],[1]!CRcmdPB[Donnée],"",0,1)="","","X")</f>
        <v>#REF!</v>
      </c>
      <c r="H148" s="218" t="e">
        <f>IF(_xlfn.XLOOKUP(Dico2[[#This Row],[Nom du champ]],[1]!AnnulationPB[Donnée],[1]!AnnulationPB[Donnée],"",0,1)="","","X")</f>
        <v>#REF!</v>
      </c>
      <c r="I148" s="218" t="e">
        <f>IF(_xlfn.XLOOKUP(Dico2[[#This Row],[Nom du champ]],[1]!ARannulationPB[Donnée],[1]!ARannulationPB[Donnée],"",0,1)="","","X")</f>
        <v>#REF!</v>
      </c>
      <c r="J148" s="218" t="e">
        <f>IF(_xlfn.XLOOKUP(Dico2[[#This Row],[Nom du champ]],[1]!CmdExtU[Donnée],[1]!CmdExtU[Donnée],"",0,1)="","","X")</f>
        <v>#REF!</v>
      </c>
      <c r="K148" s="218" t="e">
        <f>IF(_xlfn.XLOOKUP(Dico2[[#This Row],[Nom du champ]],[1]!ARCmdExtU[Donnée],[1]!ARCmdExtU[Donnée],"",0,1)="","","X")</f>
        <v>#REF!</v>
      </c>
      <c r="L148" s="218" t="e">
        <f>IF(_xlfn.XLOOKUP(Dico2[[#This Row],[Nom du champ]],[1]!CRCmdExtU[Donnée],[1]!CRCmdExtU[Donnée],"",0,1)="","","X")</f>
        <v>#REF!</v>
      </c>
      <c r="M148" s="218" t="e">
        <f>IF(_xlfn.XLOOKUP(Dico2[[#This Row],[Nom du champ]],[1]!CRMad[Donnée],[1]!CRMad[Donnée],"",0,1)="","","X")</f>
        <v>#REF!</v>
      </c>
      <c r="N148" s="218" t="e">
        <f>IF(_xlfn.XLOOKUP(Dico2[[#This Row],[Nom du champ]],[1]!DeltaIPE[Donnée],[1]!DeltaIPE[Donnée],"",0,1)="","","X")</f>
        <v>#REF!</v>
      </c>
      <c r="O148" s="218" t="e">
        <f>IF(_xlfn.XLOOKUP(Dico2[[#This Row],[Nom du champ]],[1]!HistoIPE[Donnée],[1]!HistoIPE[Donnée],"",0,1)="","","X")</f>
        <v>#REF!</v>
      </c>
      <c r="P148" s="218" t="e">
        <f>IF(_xlfn.XLOOKUP(Dico2[[#This Row],[Nom du champ]],[1]!CPN[Donnée],[1]!CPN[Donnée],"",0,1)="","","X")</f>
        <v>#REF!</v>
      </c>
      <c r="Q148" s="218" t="e">
        <f>IF(_xlfn.XLOOKUP(Dico2[[#This Row],[Nom du champ]],[1]!DeltaCPN[Donnée],[1]!DeltaCPN[Donnée],"",0,1)="","","X")</f>
        <v>#REF!</v>
      </c>
      <c r="R148" s="218" t="e">
        <f>IF(_xlfn.XLOOKUP(Dico2[[#This Row],[Nom du champ]],[1]!HistoCPN[Donnée],[1]!HistoCPN[Donnée],"",0,1)="","","X")</f>
        <v>#REF!</v>
      </c>
      <c r="S148" s="218" t="e">
        <f>IF(_xlfn.XLOOKUP(Dico2[[#This Row],[Nom du champ]],[1]!CmdinfoPM[Donnée],[1]!CmdinfoPM[Donnée],"",0,1)="","","X")</f>
        <v>#REF!</v>
      </c>
      <c r="T148" s="218" t="e">
        <f>IF(_xlfn.XLOOKUP(Dico2[[#This Row],[Nom du champ]],[1]!ARCmdInfoPM[Donnée],[1]!ARCmdInfoPM[Donnée],"",0,1)="","","X")</f>
        <v>#REF!</v>
      </c>
      <c r="U148" s="218" t="e">
        <f>IF(_xlfn.XLOOKUP(Dico2[[#This Row],[Nom du champ]],[1]!ARMad[Donnée],[1]!ARMad[Donnée],"",0,1)="","","X")</f>
        <v>#REF!</v>
      </c>
      <c r="V148" s="218" t="e">
        <f>IF(_xlfn.XLOOKUP(Dico2[[#This Row],[Nom du champ]],[1]!NotifPrev[Donnée],[1]!NotifPrev[Donnée],"",0,1)="","","X")</f>
        <v>#REF!</v>
      </c>
      <c r="W148" s="218" t="e">
        <f>IF(_xlfn.XLOOKUP(Dico2[[#This Row],[Nom du champ]],[1]!CRInfoSyndic[Donnée],[1]!CRInfoSyndic[Donnée],"",0,1)="","","X")</f>
        <v>#REF!</v>
      </c>
      <c r="X148" s="218" t="e">
        <f>IF(_xlfn.XLOOKUP(Dico2[[#This Row],[Nom du champ]],[1]!Addu[Donnée],[1]!Addu[Donnée],"",0,1)="","","X")</f>
        <v>#REF!</v>
      </c>
      <c r="Y148" s="218" t="e">
        <f>IF(_xlfn.XLOOKUP(Dico2[[#This Row],[Nom du champ]],[1]!CRAddu[Donnée],[1]!CRAddu[Donnée],"",0,1)="","","X")</f>
        <v>#REF!</v>
      </c>
      <c r="Z148" s="218" t="e">
        <f>IF(_xlfn.XLOOKUP(Dico2[[#This Row],[Nom du champ]],[1]!CmdAnn[Donnée],[1]!CmdAnn[Donnée],"",0,1)="","","X")</f>
        <v>#REF!</v>
      </c>
      <c r="AA148" s="218" t="e">
        <f>IF(_xlfn.XLOOKUP(Dico2[[#This Row],[Nom du champ]],[1]!CRAnnu[Donnée],[1]!CRAnnu[Donnée],"",0,1)="","","X")</f>
        <v>#REF!</v>
      </c>
    </row>
    <row r="149" spans="1:27">
      <c r="A149" s="211" t="s">
        <v>437</v>
      </c>
      <c r="B149" s="211" t="s">
        <v>130</v>
      </c>
      <c r="D149" s="218" t="e">
        <f>IF(_xlfn.XLOOKUP(Dico2[[#This Row],[Nom du champ]],[1]!IPE[Donnée],[1]!IPE[Donnée],"",0,1)="","","X")</f>
        <v>#REF!</v>
      </c>
      <c r="E149" s="218" t="e">
        <f>IF(_xlfn.XLOOKUP(Dico2[[#This Row],[Nom du champ]],[1]!CmdPB[Donnée],[1]!CmdPB[Donnée],"",0,1)="","","X")</f>
        <v>#REF!</v>
      </c>
      <c r="F149" s="218" t="e">
        <f>IF(_xlfn.XLOOKUP(Dico2[[#This Row],[Nom du champ]],[1]!ARcmdPB[Donnée],[1]!ARcmdPB[Donnée],"",0,1)="","","X")</f>
        <v>#REF!</v>
      </c>
      <c r="G149" s="218" t="e">
        <f>IF(_xlfn.XLOOKUP(Dico2[[#This Row],[Nom du champ]],[1]!CRcmdPB[Donnée],[1]!CRcmdPB[Donnée],"",0,1)="","","X")</f>
        <v>#REF!</v>
      </c>
      <c r="H149" s="218" t="e">
        <f>IF(_xlfn.XLOOKUP(Dico2[[#This Row],[Nom du champ]],[1]!AnnulationPB[Donnée],[1]!AnnulationPB[Donnée],"",0,1)="","","X")</f>
        <v>#REF!</v>
      </c>
      <c r="I149" s="218" t="e">
        <f>IF(_xlfn.XLOOKUP(Dico2[[#This Row],[Nom du champ]],[1]!ARannulationPB[Donnée],[1]!ARannulationPB[Donnée],"",0,1)="","","X")</f>
        <v>#REF!</v>
      </c>
      <c r="J149" s="218" t="e">
        <f>IF(_xlfn.XLOOKUP(Dico2[[#This Row],[Nom du champ]],[1]!CmdExtU[Donnée],[1]!CmdExtU[Donnée],"",0,1)="","","X")</f>
        <v>#REF!</v>
      </c>
      <c r="K149" s="218" t="e">
        <f>IF(_xlfn.XLOOKUP(Dico2[[#This Row],[Nom du champ]],[1]!ARCmdExtU[Donnée],[1]!ARCmdExtU[Donnée],"",0,1)="","","X")</f>
        <v>#REF!</v>
      </c>
      <c r="L149" s="218" t="e">
        <f>IF(_xlfn.XLOOKUP(Dico2[[#This Row],[Nom du champ]],[1]!CRCmdExtU[Donnée],[1]!CRCmdExtU[Donnée],"",0,1)="","","X")</f>
        <v>#REF!</v>
      </c>
      <c r="M149" s="218" t="e">
        <f>IF(_xlfn.XLOOKUP(Dico2[[#This Row],[Nom du champ]],[1]!CRMad[Donnée],[1]!CRMad[Donnée],"",0,1)="","","X")</f>
        <v>#REF!</v>
      </c>
      <c r="N149" s="218" t="e">
        <f>IF(_xlfn.XLOOKUP(Dico2[[#This Row],[Nom du champ]],[1]!DeltaIPE[Donnée],[1]!DeltaIPE[Donnée],"",0,1)="","","X")</f>
        <v>#REF!</v>
      </c>
      <c r="O149" s="218" t="e">
        <f>IF(_xlfn.XLOOKUP(Dico2[[#This Row],[Nom du champ]],[1]!HistoIPE[Donnée],[1]!HistoIPE[Donnée],"",0,1)="","","X")</f>
        <v>#REF!</v>
      </c>
      <c r="P149" s="218" t="e">
        <f>IF(_xlfn.XLOOKUP(Dico2[[#This Row],[Nom du champ]],[1]!CPN[Donnée],[1]!CPN[Donnée],"",0,1)="","","X")</f>
        <v>#REF!</v>
      </c>
      <c r="Q149" s="218" t="e">
        <f>IF(_xlfn.XLOOKUP(Dico2[[#This Row],[Nom du champ]],[1]!DeltaCPN[Donnée],[1]!DeltaCPN[Donnée],"",0,1)="","","X")</f>
        <v>#REF!</v>
      </c>
      <c r="R149" s="218" t="e">
        <f>IF(_xlfn.XLOOKUP(Dico2[[#This Row],[Nom du champ]],[1]!HistoCPN[Donnée],[1]!HistoCPN[Donnée],"",0,1)="","","X")</f>
        <v>#REF!</v>
      </c>
      <c r="S149" s="218" t="e">
        <f>IF(_xlfn.XLOOKUP(Dico2[[#This Row],[Nom du champ]],[1]!CmdinfoPM[Donnée],[1]!CmdinfoPM[Donnée],"",0,1)="","","X")</f>
        <v>#REF!</v>
      </c>
      <c r="T149" s="218" t="e">
        <f>IF(_xlfn.XLOOKUP(Dico2[[#This Row],[Nom du champ]],[1]!ARCmdInfoPM[Donnée],[1]!ARCmdInfoPM[Donnée],"",0,1)="","","X")</f>
        <v>#REF!</v>
      </c>
      <c r="U149" s="218" t="e">
        <f>IF(_xlfn.XLOOKUP(Dico2[[#This Row],[Nom du champ]],[1]!ARMad[Donnée],[1]!ARMad[Donnée],"",0,1)="","","X")</f>
        <v>#REF!</v>
      </c>
      <c r="V149" s="218" t="e">
        <f>IF(_xlfn.XLOOKUP(Dico2[[#This Row],[Nom du champ]],[1]!NotifPrev[Donnée],[1]!NotifPrev[Donnée],"",0,1)="","","X")</f>
        <v>#REF!</v>
      </c>
      <c r="W149" s="218" t="e">
        <f>IF(_xlfn.XLOOKUP(Dico2[[#This Row],[Nom du champ]],[1]!CRInfoSyndic[Donnée],[1]!CRInfoSyndic[Donnée],"",0,1)="","","X")</f>
        <v>#REF!</v>
      </c>
      <c r="X149" s="218" t="e">
        <f>IF(_xlfn.XLOOKUP(Dico2[[#This Row],[Nom du champ]],[1]!Addu[Donnée],[1]!Addu[Donnée],"",0,1)="","","X")</f>
        <v>#REF!</v>
      </c>
      <c r="Y149" s="218" t="e">
        <f>IF(_xlfn.XLOOKUP(Dico2[[#This Row],[Nom du champ]],[1]!CRAddu[Donnée],[1]!CRAddu[Donnée],"",0,1)="","","X")</f>
        <v>#REF!</v>
      </c>
      <c r="Z149" s="218" t="e">
        <f>IF(_xlfn.XLOOKUP(Dico2[[#This Row],[Nom du champ]],[1]!CmdAnn[Donnée],[1]!CmdAnn[Donnée],"",0,1)="","","X")</f>
        <v>#REF!</v>
      </c>
      <c r="AA149" s="218" t="e">
        <f>IF(_xlfn.XLOOKUP(Dico2[[#This Row],[Nom du champ]],[1]!CRAnnu[Donnée],[1]!CRAnnu[Donnée],"",0,1)="","","X")</f>
        <v>#REF!</v>
      </c>
    </row>
    <row r="150" spans="1:27" ht="20.399999999999999">
      <c r="A150" s="211" t="s">
        <v>444</v>
      </c>
      <c r="B150" s="211" t="s">
        <v>607</v>
      </c>
      <c r="D150" s="218" t="e">
        <f>IF(_xlfn.XLOOKUP(Dico2[[#This Row],[Nom du champ]],[1]!IPE[Donnée],[1]!IPE[Donnée],"",0,1)="","","X")</f>
        <v>#REF!</v>
      </c>
      <c r="E150" s="218" t="e">
        <f>IF(_xlfn.XLOOKUP(Dico2[[#This Row],[Nom du champ]],[1]!CmdPB[Donnée],[1]!CmdPB[Donnée],"",0,1)="","","X")</f>
        <v>#REF!</v>
      </c>
      <c r="F150" s="218" t="e">
        <f>IF(_xlfn.XLOOKUP(Dico2[[#This Row],[Nom du champ]],[1]!ARcmdPB[Donnée],[1]!ARcmdPB[Donnée],"",0,1)="","","X")</f>
        <v>#REF!</v>
      </c>
      <c r="G150" s="218" t="e">
        <f>IF(_xlfn.XLOOKUP(Dico2[[#This Row],[Nom du champ]],[1]!CRcmdPB[Donnée],[1]!CRcmdPB[Donnée],"",0,1)="","","X")</f>
        <v>#REF!</v>
      </c>
      <c r="H150" s="218" t="e">
        <f>IF(_xlfn.XLOOKUP(Dico2[[#This Row],[Nom du champ]],[1]!AnnulationPB[Donnée],[1]!AnnulationPB[Donnée],"",0,1)="","","X")</f>
        <v>#REF!</v>
      </c>
      <c r="I150" s="218" t="e">
        <f>IF(_xlfn.XLOOKUP(Dico2[[#This Row],[Nom du champ]],[1]!ARannulationPB[Donnée],[1]!ARannulationPB[Donnée],"",0,1)="","","X")</f>
        <v>#REF!</v>
      </c>
      <c r="J150" s="218" t="e">
        <f>IF(_xlfn.XLOOKUP(Dico2[[#This Row],[Nom du champ]],[1]!CmdExtU[Donnée],[1]!CmdExtU[Donnée],"",0,1)="","","X")</f>
        <v>#REF!</v>
      </c>
      <c r="K150" s="218" t="e">
        <f>IF(_xlfn.XLOOKUP(Dico2[[#This Row],[Nom du champ]],[1]!ARCmdExtU[Donnée],[1]!ARCmdExtU[Donnée],"",0,1)="","","X")</f>
        <v>#REF!</v>
      </c>
      <c r="L150" s="218" t="e">
        <f>IF(_xlfn.XLOOKUP(Dico2[[#This Row],[Nom du champ]],[1]!CRCmdExtU[Donnée],[1]!CRCmdExtU[Donnée],"",0,1)="","","X")</f>
        <v>#REF!</v>
      </c>
      <c r="M150" s="218" t="e">
        <f>IF(_xlfn.XLOOKUP(Dico2[[#This Row],[Nom du champ]],[1]!CRMad[Donnée],[1]!CRMad[Donnée],"",0,1)="","","X")</f>
        <v>#REF!</v>
      </c>
      <c r="N150" s="218" t="e">
        <f>IF(_xlfn.XLOOKUP(Dico2[[#This Row],[Nom du champ]],[1]!DeltaIPE[Donnée],[1]!DeltaIPE[Donnée],"",0,1)="","","X")</f>
        <v>#REF!</v>
      </c>
      <c r="O150" s="218" t="e">
        <f>IF(_xlfn.XLOOKUP(Dico2[[#This Row],[Nom du champ]],[1]!HistoIPE[Donnée],[1]!HistoIPE[Donnée],"",0,1)="","","X")</f>
        <v>#REF!</v>
      </c>
      <c r="P150" s="218" t="e">
        <f>IF(_xlfn.XLOOKUP(Dico2[[#This Row],[Nom du champ]],[1]!CPN[Donnée],[1]!CPN[Donnée],"",0,1)="","","X")</f>
        <v>#REF!</v>
      </c>
      <c r="Q150" s="218" t="e">
        <f>IF(_xlfn.XLOOKUP(Dico2[[#This Row],[Nom du champ]],[1]!DeltaCPN[Donnée],[1]!DeltaCPN[Donnée],"",0,1)="","","X")</f>
        <v>#REF!</v>
      </c>
      <c r="R150" s="218" t="e">
        <f>IF(_xlfn.XLOOKUP(Dico2[[#This Row],[Nom du champ]],[1]!HistoCPN[Donnée],[1]!HistoCPN[Donnée],"",0,1)="","","X")</f>
        <v>#REF!</v>
      </c>
      <c r="S150" s="218" t="e">
        <f>IF(_xlfn.XLOOKUP(Dico2[[#This Row],[Nom du champ]],[1]!CmdinfoPM[Donnée],[1]!CmdinfoPM[Donnée],"",0,1)="","","X")</f>
        <v>#REF!</v>
      </c>
      <c r="T150" s="218" t="e">
        <f>IF(_xlfn.XLOOKUP(Dico2[[#This Row],[Nom du champ]],[1]!ARCmdInfoPM[Donnée],[1]!ARCmdInfoPM[Donnée],"",0,1)="","","X")</f>
        <v>#REF!</v>
      </c>
      <c r="U150" s="218" t="e">
        <f>IF(_xlfn.XLOOKUP(Dico2[[#This Row],[Nom du champ]],[1]!ARMad[Donnée],[1]!ARMad[Donnée],"",0,1)="","","X")</f>
        <v>#REF!</v>
      </c>
      <c r="V150" s="218" t="e">
        <f>IF(_xlfn.XLOOKUP(Dico2[[#This Row],[Nom du champ]],[1]!NotifPrev[Donnée],[1]!NotifPrev[Donnée],"",0,1)="","","X")</f>
        <v>#REF!</v>
      </c>
      <c r="W150" s="218" t="e">
        <f>IF(_xlfn.XLOOKUP(Dico2[[#This Row],[Nom du champ]],[1]!CRInfoSyndic[Donnée],[1]!CRInfoSyndic[Donnée],"",0,1)="","","X")</f>
        <v>#REF!</v>
      </c>
      <c r="X150" s="218" t="e">
        <f>IF(_xlfn.XLOOKUP(Dico2[[#This Row],[Nom du champ]],[1]!Addu[Donnée],[1]!Addu[Donnée],"",0,1)="","","X")</f>
        <v>#REF!</v>
      </c>
      <c r="Y150" s="218" t="e">
        <f>IF(_xlfn.XLOOKUP(Dico2[[#This Row],[Nom du champ]],[1]!CRAddu[Donnée],[1]!CRAddu[Donnée],"",0,1)="","","X")</f>
        <v>#REF!</v>
      </c>
      <c r="Z150" s="218" t="e">
        <f>IF(_xlfn.XLOOKUP(Dico2[[#This Row],[Nom du champ]],[1]!CmdAnn[Donnée],[1]!CmdAnn[Donnée],"",0,1)="","","X")</f>
        <v>#REF!</v>
      </c>
      <c r="AA150" s="218" t="e">
        <f>IF(_xlfn.XLOOKUP(Dico2[[#This Row],[Nom du champ]],[1]!CRAnnu[Donnée],[1]!CRAnnu[Donnée],"",0,1)="","","X")</f>
        <v>#REF!</v>
      </c>
    </row>
    <row r="151" spans="1:27" ht="20.399999999999999">
      <c r="A151" s="222" t="s">
        <v>35</v>
      </c>
      <c r="B151" s="221" t="s">
        <v>41</v>
      </c>
      <c r="D151" s="218" t="e">
        <f>IF(_xlfn.XLOOKUP(Dico2[[#This Row],[Nom du champ]],[1]!IPE[Donnée],[1]!IPE[Donnée],"",0,1)="","","X")</f>
        <v>#REF!</v>
      </c>
      <c r="E151" s="218" t="e">
        <f>IF(_xlfn.XLOOKUP(Dico2[[#This Row],[Nom du champ]],[1]!CmdPB[Donnée],[1]!CmdPB[Donnée],"",0,1)="","","X")</f>
        <v>#REF!</v>
      </c>
      <c r="F151" s="218" t="e">
        <f>IF(_xlfn.XLOOKUP(Dico2[[#This Row],[Nom du champ]],[1]!ARcmdPB[Donnée],[1]!ARcmdPB[Donnée],"",0,1)="","","X")</f>
        <v>#REF!</v>
      </c>
      <c r="G151" s="218" t="e">
        <f>IF(_xlfn.XLOOKUP(Dico2[[#This Row],[Nom du champ]],[1]!CRcmdPB[Donnée],[1]!CRcmdPB[Donnée],"",0,1)="","","X")</f>
        <v>#REF!</v>
      </c>
      <c r="H151" s="218" t="e">
        <f>IF(_xlfn.XLOOKUP(Dico2[[#This Row],[Nom du champ]],[1]!AnnulationPB[Donnée],[1]!AnnulationPB[Donnée],"",0,1)="","","X")</f>
        <v>#REF!</v>
      </c>
      <c r="I151" s="218" t="e">
        <f>IF(_xlfn.XLOOKUP(Dico2[[#This Row],[Nom du champ]],[1]!ARannulationPB[Donnée],[1]!ARannulationPB[Donnée],"",0,1)="","","X")</f>
        <v>#REF!</v>
      </c>
      <c r="J151" s="218" t="e">
        <f>IF(_xlfn.XLOOKUP(Dico2[[#This Row],[Nom du champ]],[1]!CmdExtU[Donnée],[1]!CmdExtU[Donnée],"",0,1)="","","X")</f>
        <v>#REF!</v>
      </c>
      <c r="K151" s="218" t="e">
        <f>IF(_xlfn.XLOOKUP(Dico2[[#This Row],[Nom du champ]],[1]!ARCmdExtU[Donnée],[1]!ARCmdExtU[Donnée],"",0,1)="","","X")</f>
        <v>#REF!</v>
      </c>
      <c r="L151" s="218" t="e">
        <f>IF(_xlfn.XLOOKUP(Dico2[[#This Row],[Nom du champ]],[1]!CRCmdExtU[Donnée],[1]!CRCmdExtU[Donnée],"",0,1)="","","X")</f>
        <v>#REF!</v>
      </c>
      <c r="M151" s="218" t="e">
        <f>IF(_xlfn.XLOOKUP(Dico2[[#This Row],[Nom du champ]],[1]!CRMad[Donnée],[1]!CRMad[Donnée],"",0,1)="","","X")</f>
        <v>#REF!</v>
      </c>
      <c r="N151" s="218" t="e">
        <f>IF(_xlfn.XLOOKUP(Dico2[[#This Row],[Nom du champ]],[1]!DeltaIPE[Donnée],[1]!DeltaIPE[Donnée],"",0,1)="","","X")</f>
        <v>#REF!</v>
      </c>
      <c r="O151" s="218" t="e">
        <f>IF(_xlfn.XLOOKUP(Dico2[[#This Row],[Nom du champ]],[1]!HistoIPE[Donnée],[1]!HistoIPE[Donnée],"",0,1)="","","X")</f>
        <v>#REF!</v>
      </c>
      <c r="P151" s="218" t="e">
        <f>IF(_xlfn.XLOOKUP(Dico2[[#This Row],[Nom du champ]],[1]!CPN[Donnée],[1]!CPN[Donnée],"",0,1)="","","X")</f>
        <v>#REF!</v>
      </c>
      <c r="Q151" s="218" t="e">
        <f>IF(_xlfn.XLOOKUP(Dico2[[#This Row],[Nom du champ]],[1]!DeltaCPN[Donnée],[1]!DeltaCPN[Donnée],"",0,1)="","","X")</f>
        <v>#REF!</v>
      </c>
      <c r="R151" s="218" t="e">
        <f>IF(_xlfn.XLOOKUP(Dico2[[#This Row],[Nom du champ]],[1]!HistoCPN[Donnée],[1]!HistoCPN[Donnée],"",0,1)="","","X")</f>
        <v>#REF!</v>
      </c>
      <c r="S151" s="218" t="e">
        <f>IF(_xlfn.XLOOKUP(Dico2[[#This Row],[Nom du champ]],[1]!CmdinfoPM[Donnée],[1]!CmdinfoPM[Donnée],"",0,1)="","","X")</f>
        <v>#REF!</v>
      </c>
      <c r="T151" s="218" t="e">
        <f>IF(_xlfn.XLOOKUP(Dico2[[#This Row],[Nom du champ]],[1]!ARCmdInfoPM[Donnée],[1]!ARCmdInfoPM[Donnée],"",0,1)="","","X")</f>
        <v>#REF!</v>
      </c>
      <c r="U151" s="218" t="e">
        <f>IF(_xlfn.XLOOKUP(Dico2[[#This Row],[Nom du champ]],[1]!ARMad[Donnée],[1]!ARMad[Donnée],"",0,1)="","","X")</f>
        <v>#REF!</v>
      </c>
      <c r="V151" s="218" t="e">
        <f>IF(_xlfn.XLOOKUP(Dico2[[#This Row],[Nom du champ]],[1]!NotifPrev[Donnée],[1]!NotifPrev[Donnée],"",0,1)="","","X")</f>
        <v>#REF!</v>
      </c>
      <c r="W151" s="218" t="e">
        <f>IF(_xlfn.XLOOKUP(Dico2[[#This Row],[Nom du champ]],[1]!CRInfoSyndic[Donnée],[1]!CRInfoSyndic[Donnée],"",0,1)="","","X")</f>
        <v>#REF!</v>
      </c>
      <c r="X151" s="218" t="e">
        <f>IF(_xlfn.XLOOKUP(Dico2[[#This Row],[Nom du champ]],[1]!Addu[Donnée],[1]!Addu[Donnée],"",0,1)="","","X")</f>
        <v>#REF!</v>
      </c>
      <c r="Y151" s="218" t="e">
        <f>IF(_xlfn.XLOOKUP(Dico2[[#This Row],[Nom du champ]],[1]!CRAddu[Donnée],[1]!CRAddu[Donnée],"",0,1)="","","X")</f>
        <v>#REF!</v>
      </c>
      <c r="Z151" s="218" t="e">
        <f>IF(_xlfn.XLOOKUP(Dico2[[#This Row],[Nom du champ]],[1]!CmdAnn[Donnée],[1]!CmdAnn[Donnée],"",0,1)="","","X")</f>
        <v>#REF!</v>
      </c>
      <c r="AA151" s="218" t="e">
        <f>IF(_xlfn.XLOOKUP(Dico2[[#This Row],[Nom du champ]],[1]!CRAnnu[Donnée],[1]!CRAnnu[Donnée],"",0,1)="","","X")</f>
        <v>#REF!</v>
      </c>
    </row>
    <row r="152" spans="1:27">
      <c r="A152" s="210" t="s">
        <v>250</v>
      </c>
      <c r="B152" s="211" t="s">
        <v>303</v>
      </c>
      <c r="D152" s="218" t="e">
        <f>IF(_xlfn.XLOOKUP(Dico2[[#This Row],[Nom du champ]],[1]!IPE[Donnée],[1]!IPE[Donnée],"",0,1)="","","X")</f>
        <v>#REF!</v>
      </c>
      <c r="E152" s="218" t="e">
        <f>IF(_xlfn.XLOOKUP(Dico2[[#This Row],[Nom du champ]],[1]!CmdPB[Donnée],[1]!CmdPB[Donnée],"",0,1)="","","X")</f>
        <v>#REF!</v>
      </c>
      <c r="F152" s="218" t="e">
        <f>IF(_xlfn.XLOOKUP(Dico2[[#This Row],[Nom du champ]],[1]!ARcmdPB[Donnée],[1]!ARcmdPB[Donnée],"",0,1)="","","X")</f>
        <v>#REF!</v>
      </c>
      <c r="G152" s="218" t="e">
        <f>IF(_xlfn.XLOOKUP(Dico2[[#This Row],[Nom du champ]],[1]!CRcmdPB[Donnée],[1]!CRcmdPB[Donnée],"",0,1)="","","X")</f>
        <v>#REF!</v>
      </c>
      <c r="H152" s="218" t="e">
        <f>IF(_xlfn.XLOOKUP(Dico2[[#This Row],[Nom du champ]],[1]!AnnulationPB[Donnée],[1]!AnnulationPB[Donnée],"",0,1)="","","X")</f>
        <v>#REF!</v>
      </c>
      <c r="I152" s="218" t="e">
        <f>IF(_xlfn.XLOOKUP(Dico2[[#This Row],[Nom du champ]],[1]!ARannulationPB[Donnée],[1]!ARannulationPB[Donnée],"",0,1)="","","X")</f>
        <v>#REF!</v>
      </c>
      <c r="J152" s="218" t="e">
        <f>IF(_xlfn.XLOOKUP(Dico2[[#This Row],[Nom du champ]],[1]!CmdExtU[Donnée],[1]!CmdExtU[Donnée],"",0,1)="","","X")</f>
        <v>#REF!</v>
      </c>
      <c r="K152" s="218" t="e">
        <f>IF(_xlfn.XLOOKUP(Dico2[[#This Row],[Nom du champ]],[1]!ARCmdExtU[Donnée],[1]!ARCmdExtU[Donnée],"",0,1)="","","X")</f>
        <v>#REF!</v>
      </c>
      <c r="L152" s="218" t="e">
        <f>IF(_xlfn.XLOOKUP(Dico2[[#This Row],[Nom du champ]],[1]!CRCmdExtU[Donnée],[1]!CRCmdExtU[Donnée],"",0,1)="","","X")</f>
        <v>#REF!</v>
      </c>
      <c r="M152" s="218" t="e">
        <f>IF(_xlfn.XLOOKUP(Dico2[[#This Row],[Nom du champ]],[1]!CRMad[Donnée],[1]!CRMad[Donnée],"",0,1)="","","X")</f>
        <v>#REF!</v>
      </c>
      <c r="N152" s="218" t="e">
        <f>IF(_xlfn.XLOOKUP(Dico2[[#This Row],[Nom du champ]],[1]!DeltaIPE[Donnée],[1]!DeltaIPE[Donnée],"",0,1)="","","X")</f>
        <v>#REF!</v>
      </c>
      <c r="O152" s="218" t="e">
        <f>IF(_xlfn.XLOOKUP(Dico2[[#This Row],[Nom du champ]],[1]!HistoIPE[Donnée],[1]!HistoIPE[Donnée],"",0,1)="","","X")</f>
        <v>#REF!</v>
      </c>
      <c r="P152" s="218" t="e">
        <f>IF(_xlfn.XLOOKUP(Dico2[[#This Row],[Nom du champ]],[1]!CPN[Donnée],[1]!CPN[Donnée],"",0,1)="","","X")</f>
        <v>#REF!</v>
      </c>
      <c r="Q152" s="218" t="e">
        <f>IF(_xlfn.XLOOKUP(Dico2[[#This Row],[Nom du champ]],[1]!DeltaCPN[Donnée],[1]!DeltaCPN[Donnée],"",0,1)="","","X")</f>
        <v>#REF!</v>
      </c>
      <c r="R152" s="218" t="e">
        <f>IF(_xlfn.XLOOKUP(Dico2[[#This Row],[Nom du champ]],[1]!HistoCPN[Donnée],[1]!HistoCPN[Donnée],"",0,1)="","","X")</f>
        <v>#REF!</v>
      </c>
      <c r="S152" s="218" t="e">
        <f>IF(_xlfn.XLOOKUP(Dico2[[#This Row],[Nom du champ]],[1]!CmdinfoPM[Donnée],[1]!CmdinfoPM[Donnée],"",0,1)="","","X")</f>
        <v>#REF!</v>
      </c>
      <c r="T152" s="218" t="e">
        <f>IF(_xlfn.XLOOKUP(Dico2[[#This Row],[Nom du champ]],[1]!ARCmdInfoPM[Donnée],[1]!ARCmdInfoPM[Donnée],"",0,1)="","","X")</f>
        <v>#REF!</v>
      </c>
      <c r="U152" s="218" t="e">
        <f>IF(_xlfn.XLOOKUP(Dico2[[#This Row],[Nom du champ]],[1]!ARMad[Donnée],[1]!ARMad[Donnée],"",0,1)="","","X")</f>
        <v>#REF!</v>
      </c>
      <c r="V152" s="218" t="e">
        <f>IF(_xlfn.XLOOKUP(Dico2[[#This Row],[Nom du champ]],[1]!NotifPrev[Donnée],[1]!NotifPrev[Donnée],"",0,1)="","","X")</f>
        <v>#REF!</v>
      </c>
      <c r="W152" s="218" t="e">
        <f>IF(_xlfn.XLOOKUP(Dico2[[#This Row],[Nom du champ]],[1]!CRInfoSyndic[Donnée],[1]!CRInfoSyndic[Donnée],"",0,1)="","","X")</f>
        <v>#REF!</v>
      </c>
      <c r="X152" s="218" t="e">
        <f>IF(_xlfn.XLOOKUP(Dico2[[#This Row],[Nom du champ]],[1]!Addu[Donnée],[1]!Addu[Donnée],"",0,1)="","","X")</f>
        <v>#REF!</v>
      </c>
      <c r="Y152" s="218" t="e">
        <f>IF(_xlfn.XLOOKUP(Dico2[[#This Row],[Nom du champ]],[1]!CRAddu[Donnée],[1]!CRAddu[Donnée],"",0,1)="","","X")</f>
        <v>#REF!</v>
      </c>
      <c r="Z152" s="218" t="e">
        <f>IF(_xlfn.XLOOKUP(Dico2[[#This Row],[Nom du champ]],[1]!CmdAnn[Donnée],[1]!CmdAnn[Donnée],"",0,1)="","","X")</f>
        <v>#REF!</v>
      </c>
      <c r="AA152" s="218" t="e">
        <f>IF(_xlfn.XLOOKUP(Dico2[[#This Row],[Nom du champ]],[1]!CRAnnu[Donnée],[1]!CRAnnu[Donnée],"",0,1)="","","X")</f>
        <v>#REF!</v>
      </c>
    </row>
    <row r="153" spans="1:27">
      <c r="A153" s="211" t="s">
        <v>780</v>
      </c>
      <c r="B153" s="210" t="s">
        <v>41</v>
      </c>
      <c r="C153" s="243" t="s">
        <v>379</v>
      </c>
      <c r="D153" s="218" t="e">
        <f>IF(_xlfn.XLOOKUP(Dico2[[#This Row],[Nom du champ]],[1]!IPE[Donnée],[1]!IPE[Donnée],"",0,1)="","","X")</f>
        <v>#REF!</v>
      </c>
      <c r="E153" s="218" t="e">
        <f>IF(_xlfn.XLOOKUP(Dico2[[#This Row],[Nom du champ]],[1]!CmdPB[Donnée],[1]!CmdPB[Donnée],"",0,1)="","","X")</f>
        <v>#REF!</v>
      </c>
      <c r="F153" s="218" t="e">
        <f>IF(_xlfn.XLOOKUP(Dico2[[#This Row],[Nom du champ]],[1]!ARcmdPB[Donnée],[1]!ARcmdPB[Donnée],"",0,1)="","","X")</f>
        <v>#REF!</v>
      </c>
      <c r="G153" s="218" t="e">
        <f>IF(_xlfn.XLOOKUP(Dico2[[#This Row],[Nom du champ]],[1]!CRcmdPB[Donnée],[1]!CRcmdPB[Donnée],"",0,1)="","","X")</f>
        <v>#REF!</v>
      </c>
      <c r="H153" s="218" t="e">
        <f>IF(_xlfn.XLOOKUP(Dico2[[#This Row],[Nom du champ]],[1]!AnnulationPB[Donnée],[1]!AnnulationPB[Donnée],"",0,1)="","","X")</f>
        <v>#REF!</v>
      </c>
      <c r="I153" s="218" t="e">
        <f>IF(_xlfn.XLOOKUP(Dico2[[#This Row],[Nom du champ]],[1]!ARannulationPB[Donnée],[1]!ARannulationPB[Donnée],"",0,1)="","","X")</f>
        <v>#REF!</v>
      </c>
      <c r="J153" s="218" t="e">
        <f>IF(_xlfn.XLOOKUP(Dico2[[#This Row],[Nom du champ]],[1]!CmdExtU[Donnée],[1]!CmdExtU[Donnée],"",0,1)="","","X")</f>
        <v>#REF!</v>
      </c>
      <c r="K153" s="218" t="e">
        <f>IF(_xlfn.XLOOKUP(Dico2[[#This Row],[Nom du champ]],[1]!ARCmdExtU[Donnée],[1]!ARCmdExtU[Donnée],"",0,1)="","","X")</f>
        <v>#REF!</v>
      </c>
      <c r="L153" s="218" t="e">
        <f>IF(_xlfn.XLOOKUP(Dico2[[#This Row],[Nom du champ]],[1]!CRCmdExtU[Donnée],[1]!CRCmdExtU[Donnée],"",0,1)="","","X")</f>
        <v>#REF!</v>
      </c>
      <c r="M153" s="218" t="e">
        <f>IF(_xlfn.XLOOKUP(Dico2[[#This Row],[Nom du champ]],[1]!CRMad[Donnée],[1]!CRMad[Donnée],"",0,1)="","","X")</f>
        <v>#REF!</v>
      </c>
      <c r="N153" s="218" t="e">
        <f>IF(_xlfn.XLOOKUP(Dico2[[#This Row],[Nom du champ]],[1]!DeltaIPE[Donnée],[1]!DeltaIPE[Donnée],"",0,1)="","","X")</f>
        <v>#REF!</v>
      </c>
      <c r="O153" s="218" t="e">
        <f>IF(_xlfn.XLOOKUP(Dico2[[#This Row],[Nom du champ]],[1]!HistoIPE[Donnée],[1]!HistoIPE[Donnée],"",0,1)="","","X")</f>
        <v>#REF!</v>
      </c>
      <c r="P153" s="218" t="e">
        <f>IF(_xlfn.XLOOKUP(Dico2[[#This Row],[Nom du champ]],[1]!CPN[Donnée],[1]!CPN[Donnée],"",0,1)="","","X")</f>
        <v>#REF!</v>
      </c>
      <c r="Q153" s="218" t="e">
        <f>IF(_xlfn.XLOOKUP(Dico2[[#This Row],[Nom du champ]],[1]!DeltaCPN[Donnée],[1]!DeltaCPN[Donnée],"",0,1)="","","X")</f>
        <v>#REF!</v>
      </c>
      <c r="R153" s="218" t="e">
        <f>IF(_xlfn.XLOOKUP(Dico2[[#This Row],[Nom du champ]],[1]!HistoCPN[Donnée],[1]!HistoCPN[Donnée],"",0,1)="","","X")</f>
        <v>#REF!</v>
      </c>
      <c r="S153" s="218" t="e">
        <f>IF(_xlfn.XLOOKUP(Dico2[[#This Row],[Nom du champ]],[1]!CmdinfoPM[Donnée],[1]!CmdinfoPM[Donnée],"",0,1)="","","X")</f>
        <v>#REF!</v>
      </c>
      <c r="T153" s="218" t="e">
        <f>IF(_xlfn.XLOOKUP(Dico2[[#This Row],[Nom du champ]],[1]!ARCmdInfoPM[Donnée],[1]!ARCmdInfoPM[Donnée],"",0,1)="","","X")</f>
        <v>#REF!</v>
      </c>
      <c r="U153" s="218" t="e">
        <f>IF(_xlfn.XLOOKUP(Dico2[[#This Row],[Nom du champ]],[1]!ARMad[Donnée],[1]!ARMad[Donnée],"",0,1)="","","X")</f>
        <v>#REF!</v>
      </c>
      <c r="V153" s="218" t="e">
        <f>IF(_xlfn.XLOOKUP(Dico2[[#This Row],[Nom du champ]],[1]!NotifPrev[Donnée],[1]!NotifPrev[Donnée],"",0,1)="","","X")</f>
        <v>#REF!</v>
      </c>
      <c r="W153" s="218" t="e">
        <f>IF(_xlfn.XLOOKUP(Dico2[[#This Row],[Nom du champ]],[1]!CRInfoSyndic[Donnée],[1]!CRInfoSyndic[Donnée],"",0,1)="","","X")</f>
        <v>#REF!</v>
      </c>
      <c r="X153" s="218" t="e">
        <f>IF(_xlfn.XLOOKUP(Dico2[[#This Row],[Nom du champ]],[1]!Addu[Donnée],[1]!Addu[Donnée],"",0,1)="","","X")</f>
        <v>#REF!</v>
      </c>
      <c r="Y153" s="218" t="e">
        <f>IF(_xlfn.XLOOKUP(Dico2[[#This Row],[Nom du champ]],[1]!CRAddu[Donnée],[1]!CRAddu[Donnée],"",0,1)="","","X")</f>
        <v>#REF!</v>
      </c>
      <c r="Z153" s="218" t="e">
        <f>IF(_xlfn.XLOOKUP(Dico2[[#This Row],[Nom du champ]],[1]!CmdAnn[Donnée],[1]!CmdAnn[Donnée],"",0,1)="","","X")</f>
        <v>#REF!</v>
      </c>
      <c r="AA153" s="218" t="e">
        <f>IF(_xlfn.XLOOKUP(Dico2[[#This Row],[Nom du champ]],[1]!CRAnnu[Donnée],[1]!CRAnnu[Donnée],"",0,1)="","","X")</f>
        <v>#REF!</v>
      </c>
    </row>
    <row r="154" spans="1:27">
      <c r="A154" s="220" t="s">
        <v>293</v>
      </c>
      <c r="B154" s="211" t="s">
        <v>294</v>
      </c>
      <c r="D154" s="218" t="e">
        <f>IF(_xlfn.XLOOKUP(Dico2[[#This Row],[Nom du champ]],[1]!IPE[Donnée],[1]!IPE[Donnée],"",0,1)="","","X")</f>
        <v>#REF!</v>
      </c>
      <c r="E154" s="218" t="e">
        <f>IF(_xlfn.XLOOKUP(Dico2[[#This Row],[Nom du champ]],[1]!CmdPB[Donnée],[1]!CmdPB[Donnée],"",0,1)="","","X")</f>
        <v>#REF!</v>
      </c>
      <c r="F154" s="218" t="e">
        <f>IF(_xlfn.XLOOKUP(Dico2[[#This Row],[Nom du champ]],[1]!ARcmdPB[Donnée],[1]!ARcmdPB[Donnée],"",0,1)="","","X")</f>
        <v>#REF!</v>
      </c>
      <c r="G154" s="218" t="e">
        <f>IF(_xlfn.XLOOKUP(Dico2[[#This Row],[Nom du champ]],[1]!CRcmdPB[Donnée],[1]!CRcmdPB[Donnée],"",0,1)="","","X")</f>
        <v>#REF!</v>
      </c>
      <c r="H154" s="218" t="e">
        <f>IF(_xlfn.XLOOKUP(Dico2[[#This Row],[Nom du champ]],[1]!AnnulationPB[Donnée],[1]!AnnulationPB[Donnée],"",0,1)="","","X")</f>
        <v>#REF!</v>
      </c>
      <c r="I154" s="218" t="e">
        <f>IF(_xlfn.XLOOKUP(Dico2[[#This Row],[Nom du champ]],[1]!ARannulationPB[Donnée],[1]!ARannulationPB[Donnée],"",0,1)="","","X")</f>
        <v>#REF!</v>
      </c>
      <c r="J154" s="218" t="e">
        <f>IF(_xlfn.XLOOKUP(Dico2[[#This Row],[Nom du champ]],[1]!CmdExtU[Donnée],[1]!CmdExtU[Donnée],"",0,1)="","","X")</f>
        <v>#REF!</v>
      </c>
      <c r="K154" s="218" t="e">
        <f>IF(_xlfn.XLOOKUP(Dico2[[#This Row],[Nom du champ]],[1]!ARCmdExtU[Donnée],[1]!ARCmdExtU[Donnée],"",0,1)="","","X")</f>
        <v>#REF!</v>
      </c>
      <c r="L154" s="218" t="e">
        <f>IF(_xlfn.XLOOKUP(Dico2[[#This Row],[Nom du champ]],[1]!CRCmdExtU[Donnée],[1]!CRCmdExtU[Donnée],"",0,1)="","","X")</f>
        <v>#REF!</v>
      </c>
      <c r="M154" s="218" t="e">
        <f>IF(_xlfn.XLOOKUP(Dico2[[#This Row],[Nom du champ]],[1]!CRMad[Donnée],[1]!CRMad[Donnée],"",0,1)="","","X")</f>
        <v>#REF!</v>
      </c>
      <c r="N154" s="218" t="e">
        <f>IF(_xlfn.XLOOKUP(Dico2[[#This Row],[Nom du champ]],[1]!DeltaIPE[Donnée],[1]!DeltaIPE[Donnée],"",0,1)="","","X")</f>
        <v>#REF!</v>
      </c>
      <c r="O154" s="218" t="e">
        <f>IF(_xlfn.XLOOKUP(Dico2[[#This Row],[Nom du champ]],[1]!HistoIPE[Donnée],[1]!HistoIPE[Donnée],"",0,1)="","","X")</f>
        <v>#REF!</v>
      </c>
      <c r="P154" s="218" t="e">
        <f>IF(_xlfn.XLOOKUP(Dico2[[#This Row],[Nom du champ]],[1]!CPN[Donnée],[1]!CPN[Donnée],"",0,1)="","","X")</f>
        <v>#REF!</v>
      </c>
      <c r="Q154" s="218" t="e">
        <f>IF(_xlfn.XLOOKUP(Dico2[[#This Row],[Nom du champ]],[1]!DeltaCPN[Donnée],[1]!DeltaCPN[Donnée],"",0,1)="","","X")</f>
        <v>#REF!</v>
      </c>
      <c r="R154" s="218" t="e">
        <f>IF(_xlfn.XLOOKUP(Dico2[[#This Row],[Nom du champ]],[1]!HistoCPN[Donnée],[1]!HistoCPN[Donnée],"",0,1)="","","X")</f>
        <v>#REF!</v>
      </c>
      <c r="S154" s="218" t="e">
        <f>IF(_xlfn.XLOOKUP(Dico2[[#This Row],[Nom du champ]],[1]!CmdinfoPM[Donnée],[1]!CmdinfoPM[Donnée],"",0,1)="","","X")</f>
        <v>#REF!</v>
      </c>
      <c r="T154" s="218" t="e">
        <f>IF(_xlfn.XLOOKUP(Dico2[[#This Row],[Nom du champ]],[1]!ARCmdInfoPM[Donnée],[1]!ARCmdInfoPM[Donnée],"",0,1)="","","X")</f>
        <v>#REF!</v>
      </c>
      <c r="U154" s="218" t="e">
        <f>IF(_xlfn.XLOOKUP(Dico2[[#This Row],[Nom du champ]],[1]!ARMad[Donnée],[1]!ARMad[Donnée],"",0,1)="","","X")</f>
        <v>#REF!</v>
      </c>
      <c r="V154" s="218" t="e">
        <f>IF(_xlfn.XLOOKUP(Dico2[[#This Row],[Nom du champ]],[1]!NotifPrev[Donnée],[1]!NotifPrev[Donnée],"",0,1)="","","X")</f>
        <v>#REF!</v>
      </c>
      <c r="W154" s="218" t="e">
        <f>IF(_xlfn.XLOOKUP(Dico2[[#This Row],[Nom du champ]],[1]!CRInfoSyndic[Donnée],[1]!CRInfoSyndic[Donnée],"",0,1)="","","X")</f>
        <v>#REF!</v>
      </c>
      <c r="X154" s="218" t="e">
        <f>IF(_xlfn.XLOOKUP(Dico2[[#This Row],[Nom du champ]],[1]!Addu[Donnée],[1]!Addu[Donnée],"",0,1)="","","X")</f>
        <v>#REF!</v>
      </c>
      <c r="Y154" s="218" t="e">
        <f>IF(_xlfn.XLOOKUP(Dico2[[#This Row],[Nom du champ]],[1]!CRAddu[Donnée],[1]!CRAddu[Donnée],"",0,1)="","","X")</f>
        <v>#REF!</v>
      </c>
      <c r="Z154" s="218" t="e">
        <f>IF(_xlfn.XLOOKUP(Dico2[[#This Row],[Nom du champ]],[1]!CmdAnn[Donnée],[1]!CmdAnn[Donnée],"",0,1)="","","X")</f>
        <v>#REF!</v>
      </c>
      <c r="AA154" s="218" t="e">
        <f>IF(_xlfn.XLOOKUP(Dico2[[#This Row],[Nom du champ]],[1]!CRAnnu[Donnée],[1]!CRAnnu[Donnée],"",0,1)="","","X")</f>
        <v>#REF!</v>
      </c>
    </row>
    <row r="155" spans="1:27">
      <c r="A155" s="220" t="s">
        <v>243</v>
      </c>
      <c r="B155" s="211" t="s">
        <v>294</v>
      </c>
      <c r="D155" s="218" t="e">
        <f>IF(_xlfn.XLOOKUP(Dico2[[#This Row],[Nom du champ]],[1]!IPE[Donnée],[1]!IPE[Donnée],"",0,1)="","","X")</f>
        <v>#REF!</v>
      </c>
      <c r="E155" s="218" t="e">
        <f>IF(_xlfn.XLOOKUP(Dico2[[#This Row],[Nom du champ]],[1]!CmdPB[Donnée],[1]!CmdPB[Donnée],"",0,1)="","","X")</f>
        <v>#REF!</v>
      </c>
      <c r="F155" s="218" t="e">
        <f>IF(_xlfn.XLOOKUP(Dico2[[#This Row],[Nom du champ]],[1]!ARcmdPB[Donnée],[1]!ARcmdPB[Donnée],"",0,1)="","","X")</f>
        <v>#REF!</v>
      </c>
      <c r="G155" s="218" t="e">
        <f>IF(_xlfn.XLOOKUP(Dico2[[#This Row],[Nom du champ]],[1]!CRcmdPB[Donnée],[1]!CRcmdPB[Donnée],"",0,1)="","","X")</f>
        <v>#REF!</v>
      </c>
      <c r="H155" s="218" t="e">
        <f>IF(_xlfn.XLOOKUP(Dico2[[#This Row],[Nom du champ]],[1]!AnnulationPB[Donnée],[1]!AnnulationPB[Donnée],"",0,1)="","","X")</f>
        <v>#REF!</v>
      </c>
      <c r="I155" s="218" t="e">
        <f>IF(_xlfn.XLOOKUP(Dico2[[#This Row],[Nom du champ]],[1]!ARannulationPB[Donnée],[1]!ARannulationPB[Donnée],"",0,1)="","","X")</f>
        <v>#REF!</v>
      </c>
      <c r="J155" s="218" t="e">
        <f>IF(_xlfn.XLOOKUP(Dico2[[#This Row],[Nom du champ]],[1]!CmdExtU[Donnée],[1]!CmdExtU[Donnée],"",0,1)="","","X")</f>
        <v>#REF!</v>
      </c>
      <c r="K155" s="218" t="e">
        <f>IF(_xlfn.XLOOKUP(Dico2[[#This Row],[Nom du champ]],[1]!ARCmdExtU[Donnée],[1]!ARCmdExtU[Donnée],"",0,1)="","","X")</f>
        <v>#REF!</v>
      </c>
      <c r="L155" s="218" t="e">
        <f>IF(_xlfn.XLOOKUP(Dico2[[#This Row],[Nom du champ]],[1]!CRCmdExtU[Donnée],[1]!CRCmdExtU[Donnée],"",0,1)="","","X")</f>
        <v>#REF!</v>
      </c>
      <c r="M155" s="218" t="e">
        <f>IF(_xlfn.XLOOKUP(Dico2[[#This Row],[Nom du champ]],[1]!CRMad[Donnée],[1]!CRMad[Donnée],"",0,1)="","","X")</f>
        <v>#REF!</v>
      </c>
      <c r="N155" s="218" t="e">
        <f>IF(_xlfn.XLOOKUP(Dico2[[#This Row],[Nom du champ]],[1]!DeltaIPE[Donnée],[1]!DeltaIPE[Donnée],"",0,1)="","","X")</f>
        <v>#REF!</v>
      </c>
      <c r="O155" s="218" t="e">
        <f>IF(_xlfn.XLOOKUP(Dico2[[#This Row],[Nom du champ]],[1]!HistoIPE[Donnée],[1]!HistoIPE[Donnée],"",0,1)="","","X")</f>
        <v>#REF!</v>
      </c>
      <c r="P155" s="218" t="e">
        <f>IF(_xlfn.XLOOKUP(Dico2[[#This Row],[Nom du champ]],[1]!CPN[Donnée],[1]!CPN[Donnée],"",0,1)="","","X")</f>
        <v>#REF!</v>
      </c>
      <c r="Q155" s="218" t="e">
        <f>IF(_xlfn.XLOOKUP(Dico2[[#This Row],[Nom du champ]],[1]!DeltaCPN[Donnée],[1]!DeltaCPN[Donnée],"",0,1)="","","X")</f>
        <v>#REF!</v>
      </c>
      <c r="R155" s="218" t="e">
        <f>IF(_xlfn.XLOOKUP(Dico2[[#This Row],[Nom du champ]],[1]!HistoCPN[Donnée],[1]!HistoCPN[Donnée],"",0,1)="","","X")</f>
        <v>#REF!</v>
      </c>
      <c r="S155" s="218" t="e">
        <f>IF(_xlfn.XLOOKUP(Dico2[[#This Row],[Nom du champ]],[1]!CmdinfoPM[Donnée],[1]!CmdinfoPM[Donnée],"",0,1)="","","X")</f>
        <v>#REF!</v>
      </c>
      <c r="T155" s="218" t="e">
        <f>IF(_xlfn.XLOOKUP(Dico2[[#This Row],[Nom du champ]],[1]!ARCmdInfoPM[Donnée],[1]!ARCmdInfoPM[Donnée],"",0,1)="","","X")</f>
        <v>#REF!</v>
      </c>
      <c r="U155" s="218" t="e">
        <f>IF(_xlfn.XLOOKUP(Dico2[[#This Row],[Nom du champ]],[1]!ARMad[Donnée],[1]!ARMad[Donnée],"",0,1)="","","X")</f>
        <v>#REF!</v>
      </c>
      <c r="V155" s="218" t="e">
        <f>IF(_xlfn.XLOOKUP(Dico2[[#This Row],[Nom du champ]],[1]!NotifPrev[Donnée],[1]!NotifPrev[Donnée],"",0,1)="","","X")</f>
        <v>#REF!</v>
      </c>
      <c r="W155" s="218" t="e">
        <f>IF(_xlfn.XLOOKUP(Dico2[[#This Row],[Nom du champ]],[1]!CRInfoSyndic[Donnée],[1]!CRInfoSyndic[Donnée],"",0,1)="","","X")</f>
        <v>#REF!</v>
      </c>
      <c r="X155" s="218" t="e">
        <f>IF(_xlfn.XLOOKUP(Dico2[[#This Row],[Nom du champ]],[1]!Addu[Donnée],[1]!Addu[Donnée],"",0,1)="","","X")</f>
        <v>#REF!</v>
      </c>
      <c r="Y155" s="218" t="e">
        <f>IF(_xlfn.XLOOKUP(Dico2[[#This Row],[Nom du champ]],[1]!CRAddu[Donnée],[1]!CRAddu[Donnée],"",0,1)="","","X")</f>
        <v>#REF!</v>
      </c>
      <c r="Z155" s="218" t="e">
        <f>IF(_xlfn.XLOOKUP(Dico2[[#This Row],[Nom du champ]],[1]!CmdAnn[Donnée],[1]!CmdAnn[Donnée],"",0,1)="","","X")</f>
        <v>#REF!</v>
      </c>
      <c r="AA155" s="218" t="e">
        <f>IF(_xlfn.XLOOKUP(Dico2[[#This Row],[Nom du champ]],[1]!CRAnnu[Donnée],[1]!CRAnnu[Donnée],"",0,1)="","","X")</f>
        <v>#REF!</v>
      </c>
    </row>
    <row r="156" spans="1:27">
      <c r="A156" s="219" t="s">
        <v>15</v>
      </c>
      <c r="B156" s="221" t="s">
        <v>130</v>
      </c>
      <c r="D156" s="218" t="e">
        <f>IF(_xlfn.XLOOKUP(Dico2[[#This Row],[Nom du champ]],[1]!IPE[Donnée],[1]!IPE[Donnée],"",0,1)="","","X")</f>
        <v>#REF!</v>
      </c>
      <c r="E156" s="218" t="e">
        <f>IF(_xlfn.XLOOKUP(Dico2[[#This Row],[Nom du champ]],[1]!CmdPB[Donnée],[1]!CmdPB[Donnée],"",0,1)="","","X")</f>
        <v>#REF!</v>
      </c>
      <c r="F156" s="218" t="e">
        <f>IF(_xlfn.XLOOKUP(Dico2[[#This Row],[Nom du champ]],[1]!ARcmdPB[Donnée],[1]!ARcmdPB[Donnée],"",0,1)="","","X")</f>
        <v>#REF!</v>
      </c>
      <c r="G156" s="218" t="e">
        <f>IF(_xlfn.XLOOKUP(Dico2[[#This Row],[Nom du champ]],[1]!CRcmdPB[Donnée],[1]!CRcmdPB[Donnée],"",0,1)="","","X")</f>
        <v>#REF!</v>
      </c>
      <c r="H156" s="218" t="e">
        <f>IF(_xlfn.XLOOKUP(Dico2[[#This Row],[Nom du champ]],[1]!AnnulationPB[Donnée],[1]!AnnulationPB[Donnée],"",0,1)="","","X")</f>
        <v>#REF!</v>
      </c>
      <c r="I156" s="218" t="e">
        <f>IF(_xlfn.XLOOKUP(Dico2[[#This Row],[Nom du champ]],[1]!ARannulationPB[Donnée],[1]!ARannulationPB[Donnée],"",0,1)="","","X")</f>
        <v>#REF!</v>
      </c>
      <c r="J156" s="218" t="e">
        <f>IF(_xlfn.XLOOKUP(Dico2[[#This Row],[Nom du champ]],[1]!CmdExtU[Donnée],[1]!CmdExtU[Donnée],"",0,1)="","","X")</f>
        <v>#REF!</v>
      </c>
      <c r="K156" s="218" t="e">
        <f>IF(_xlfn.XLOOKUP(Dico2[[#This Row],[Nom du champ]],[1]!ARCmdExtU[Donnée],[1]!ARCmdExtU[Donnée],"",0,1)="","","X")</f>
        <v>#REF!</v>
      </c>
      <c r="L156" s="218" t="e">
        <f>IF(_xlfn.XLOOKUP(Dico2[[#This Row],[Nom du champ]],[1]!CRCmdExtU[Donnée],[1]!CRCmdExtU[Donnée],"",0,1)="","","X")</f>
        <v>#REF!</v>
      </c>
      <c r="M156" s="218" t="e">
        <f>IF(_xlfn.XLOOKUP(Dico2[[#This Row],[Nom du champ]],[1]!CRMad[Donnée],[1]!CRMad[Donnée],"",0,1)="","","X")</f>
        <v>#REF!</v>
      </c>
      <c r="N156" s="218" t="e">
        <f>IF(_xlfn.XLOOKUP(Dico2[[#This Row],[Nom du champ]],[1]!DeltaIPE[Donnée],[1]!DeltaIPE[Donnée],"",0,1)="","","X")</f>
        <v>#REF!</v>
      </c>
      <c r="O156" s="218" t="e">
        <f>IF(_xlfn.XLOOKUP(Dico2[[#This Row],[Nom du champ]],[1]!HistoIPE[Donnée],[1]!HistoIPE[Donnée],"",0,1)="","","X")</f>
        <v>#REF!</v>
      </c>
      <c r="P156" s="218" t="e">
        <f>IF(_xlfn.XLOOKUP(Dico2[[#This Row],[Nom du champ]],[1]!CPN[Donnée],[1]!CPN[Donnée],"",0,1)="","","X")</f>
        <v>#REF!</v>
      </c>
      <c r="Q156" s="218" t="e">
        <f>IF(_xlfn.XLOOKUP(Dico2[[#This Row],[Nom du champ]],[1]!DeltaCPN[Donnée],[1]!DeltaCPN[Donnée],"",0,1)="","","X")</f>
        <v>#REF!</v>
      </c>
      <c r="R156" s="218" t="e">
        <f>IF(_xlfn.XLOOKUP(Dico2[[#This Row],[Nom du champ]],[1]!HistoCPN[Donnée],[1]!HistoCPN[Donnée],"",0,1)="","","X")</f>
        <v>#REF!</v>
      </c>
      <c r="S156" s="218" t="e">
        <f>IF(_xlfn.XLOOKUP(Dico2[[#This Row],[Nom du champ]],[1]!CmdinfoPM[Donnée],[1]!CmdinfoPM[Donnée],"",0,1)="","","X")</f>
        <v>#REF!</v>
      </c>
      <c r="T156" s="218" t="e">
        <f>IF(_xlfn.XLOOKUP(Dico2[[#This Row],[Nom du champ]],[1]!ARCmdInfoPM[Donnée],[1]!ARCmdInfoPM[Donnée],"",0,1)="","","X")</f>
        <v>#REF!</v>
      </c>
      <c r="U156" s="218" t="e">
        <f>IF(_xlfn.XLOOKUP(Dico2[[#This Row],[Nom du champ]],[1]!ARMad[Donnée],[1]!ARMad[Donnée],"",0,1)="","","X")</f>
        <v>#REF!</v>
      </c>
      <c r="V156" s="218" t="e">
        <f>IF(_xlfn.XLOOKUP(Dico2[[#This Row],[Nom du champ]],[1]!NotifPrev[Donnée],[1]!NotifPrev[Donnée],"",0,1)="","","X")</f>
        <v>#REF!</v>
      </c>
      <c r="W156" s="218" t="e">
        <f>IF(_xlfn.XLOOKUP(Dico2[[#This Row],[Nom du champ]],[1]!CRInfoSyndic[Donnée],[1]!CRInfoSyndic[Donnée],"",0,1)="","","X")</f>
        <v>#REF!</v>
      </c>
      <c r="X156" s="218" t="e">
        <f>IF(_xlfn.XLOOKUP(Dico2[[#This Row],[Nom du champ]],[1]!Addu[Donnée],[1]!Addu[Donnée],"",0,1)="","","X")</f>
        <v>#REF!</v>
      </c>
      <c r="Y156" s="218" t="e">
        <f>IF(_xlfn.XLOOKUP(Dico2[[#This Row],[Nom du champ]],[1]!CRAddu[Donnée],[1]!CRAddu[Donnée],"",0,1)="","","X")</f>
        <v>#REF!</v>
      </c>
      <c r="Z156" s="218" t="e">
        <f>IF(_xlfn.XLOOKUP(Dico2[[#This Row],[Nom du champ]],[1]!CmdAnn[Donnée],[1]!CmdAnn[Donnée],"",0,1)="","","X")</f>
        <v>#REF!</v>
      </c>
      <c r="AA156" s="218" t="e">
        <f>IF(_xlfn.XLOOKUP(Dico2[[#This Row],[Nom du champ]],[1]!CRAnnu[Donnée],[1]!CRAnnu[Donnée],"",0,1)="","","X")</f>
        <v>#REF!</v>
      </c>
    </row>
    <row r="157" spans="1:27">
      <c r="A157" s="182" t="s">
        <v>762</v>
      </c>
      <c r="B157" s="209" t="s">
        <v>130</v>
      </c>
      <c r="D157" s="218" t="e">
        <f>IF(_xlfn.XLOOKUP(Dico2[[#This Row],[Nom du champ]],[1]!IPE[Donnée],[1]!IPE[Donnée],"",0,1)="","","X")</f>
        <v>#REF!</v>
      </c>
      <c r="E157" s="218" t="e">
        <f>IF(_xlfn.XLOOKUP(Dico2[[#This Row],[Nom du champ]],[1]!CmdPB[Donnée],[1]!CmdPB[Donnée],"",0,1)="","","X")</f>
        <v>#REF!</v>
      </c>
      <c r="F157" s="218" t="e">
        <f>IF(_xlfn.XLOOKUP(Dico2[[#This Row],[Nom du champ]],[1]!ARcmdPB[Donnée],[1]!ARcmdPB[Donnée],"",0,1)="","","X")</f>
        <v>#REF!</v>
      </c>
      <c r="G157" s="218" t="e">
        <f>IF(_xlfn.XLOOKUP(Dico2[[#This Row],[Nom du champ]],[1]!CRcmdPB[Donnée],[1]!CRcmdPB[Donnée],"",0,1)="","","X")</f>
        <v>#REF!</v>
      </c>
      <c r="H157" s="218" t="e">
        <f>IF(_xlfn.XLOOKUP(Dico2[[#This Row],[Nom du champ]],[1]!AnnulationPB[Donnée],[1]!AnnulationPB[Donnée],"",0,1)="","","X")</f>
        <v>#REF!</v>
      </c>
      <c r="I157" s="218" t="e">
        <f>IF(_xlfn.XLOOKUP(Dico2[[#This Row],[Nom du champ]],[1]!ARannulationPB[Donnée],[1]!ARannulationPB[Donnée],"",0,1)="","","X")</f>
        <v>#REF!</v>
      </c>
      <c r="J157" s="218" t="e">
        <f>IF(_xlfn.XLOOKUP(Dico2[[#This Row],[Nom du champ]],[1]!CmdExtU[Donnée],[1]!CmdExtU[Donnée],"",0,1)="","","X")</f>
        <v>#REF!</v>
      </c>
      <c r="K157" s="218" t="e">
        <f>IF(_xlfn.XLOOKUP(Dico2[[#This Row],[Nom du champ]],[1]!ARCmdExtU[Donnée],[1]!ARCmdExtU[Donnée],"",0,1)="","","X")</f>
        <v>#REF!</v>
      </c>
      <c r="L157" s="218" t="e">
        <f>IF(_xlfn.XLOOKUP(Dico2[[#This Row],[Nom du champ]],[1]!CRCmdExtU[Donnée],[1]!CRCmdExtU[Donnée],"",0,1)="","","X")</f>
        <v>#REF!</v>
      </c>
      <c r="M157" s="218" t="e">
        <f>IF(_xlfn.XLOOKUP(Dico2[[#This Row],[Nom du champ]],[1]!CRMad[Donnée],[1]!CRMad[Donnée],"",0,1)="","","X")</f>
        <v>#REF!</v>
      </c>
      <c r="N157" s="218" t="e">
        <f>IF(_xlfn.XLOOKUP(Dico2[[#This Row],[Nom du champ]],[1]!DeltaIPE[Donnée],[1]!DeltaIPE[Donnée],"",0,1)="","","X")</f>
        <v>#REF!</v>
      </c>
      <c r="O157" s="218" t="e">
        <f>IF(_xlfn.XLOOKUP(Dico2[[#This Row],[Nom du champ]],[1]!HistoIPE[Donnée],[1]!HistoIPE[Donnée],"",0,1)="","","X")</f>
        <v>#REF!</v>
      </c>
      <c r="P157" s="218" t="e">
        <f>IF(_xlfn.XLOOKUP(Dico2[[#This Row],[Nom du champ]],[1]!CPN[Donnée],[1]!CPN[Donnée],"",0,1)="","","X")</f>
        <v>#REF!</v>
      </c>
      <c r="Q157" s="218" t="e">
        <f>IF(_xlfn.XLOOKUP(Dico2[[#This Row],[Nom du champ]],[1]!DeltaCPN[Donnée],[1]!DeltaCPN[Donnée],"",0,1)="","","X")</f>
        <v>#REF!</v>
      </c>
      <c r="R157" s="218" t="e">
        <f>IF(_xlfn.XLOOKUP(Dico2[[#This Row],[Nom du champ]],[1]!HistoCPN[Donnée],[1]!HistoCPN[Donnée],"",0,1)="","","X")</f>
        <v>#REF!</v>
      </c>
      <c r="S157" s="218" t="e">
        <f>IF(_xlfn.XLOOKUP(Dico2[[#This Row],[Nom du champ]],[1]!CmdinfoPM[Donnée],[1]!CmdinfoPM[Donnée],"",0,1)="","","X")</f>
        <v>#REF!</v>
      </c>
      <c r="T157" s="218" t="e">
        <f>IF(_xlfn.XLOOKUP(Dico2[[#This Row],[Nom du champ]],[1]!ARCmdInfoPM[Donnée],[1]!ARCmdInfoPM[Donnée],"",0,1)="","","X")</f>
        <v>#REF!</v>
      </c>
      <c r="U157" s="218" t="e">
        <f>IF(_xlfn.XLOOKUP(Dico2[[#This Row],[Nom du champ]],[1]!ARMad[Donnée],[1]!ARMad[Donnée],"",0,1)="","","X")</f>
        <v>#REF!</v>
      </c>
      <c r="V157" s="218" t="e">
        <f>IF(_xlfn.XLOOKUP(Dico2[[#This Row],[Nom du champ]],[1]!NotifPrev[Donnée],[1]!NotifPrev[Donnée],"",0,1)="","","X")</f>
        <v>#REF!</v>
      </c>
      <c r="W157" s="218" t="e">
        <f>IF(_xlfn.XLOOKUP(Dico2[[#This Row],[Nom du champ]],[1]!CRInfoSyndic[Donnée],[1]!CRInfoSyndic[Donnée],"",0,1)="","","X")</f>
        <v>#REF!</v>
      </c>
      <c r="X157" s="218" t="e">
        <f>IF(_xlfn.XLOOKUP(Dico2[[#This Row],[Nom du champ]],[1]!Addu[Donnée],[1]!Addu[Donnée],"",0,1)="","","X")</f>
        <v>#REF!</v>
      </c>
      <c r="Y157" s="218" t="e">
        <f>IF(_xlfn.XLOOKUP(Dico2[[#This Row],[Nom du champ]],[1]!CRAddu[Donnée],[1]!CRAddu[Donnée],"",0,1)="","","X")</f>
        <v>#REF!</v>
      </c>
      <c r="Z157" s="218" t="e">
        <f>IF(_xlfn.XLOOKUP(Dico2[[#This Row],[Nom du champ]],[1]!CmdAnn[Donnée],[1]!CmdAnn[Donnée],"",0,1)="","","X")</f>
        <v>#REF!</v>
      </c>
      <c r="AA157" s="218" t="e">
        <f>IF(_xlfn.XLOOKUP(Dico2[[#This Row],[Nom du champ]],[1]!CRAnnu[Donnée],[1]!CRAnnu[Donnée],"",0,1)="","","X")</f>
        <v>#REF!</v>
      </c>
    </row>
    <row r="158" spans="1:27">
      <c r="A158" s="274" t="s">
        <v>787</v>
      </c>
      <c r="B158" s="274" t="s">
        <v>789</v>
      </c>
      <c r="D158" s="218" t="e">
        <f>IF(_xlfn.XLOOKUP(Dico2[[#This Row],[Nom du champ]],[1]!IPE[Donnée],[1]!IPE[Donnée],"",0,1)="","","X")</f>
        <v>#REF!</v>
      </c>
      <c r="E158" s="218" t="e">
        <f>IF(_xlfn.XLOOKUP(Dico2[[#This Row],[Nom du champ]],[1]!CmdPB[Donnée],[1]!CmdPB[Donnée],"",0,1)="","","X")</f>
        <v>#REF!</v>
      </c>
      <c r="F158" s="218" t="e">
        <f>IF(_xlfn.XLOOKUP(Dico2[[#This Row],[Nom du champ]],[1]!ARcmdPB[Donnée],[1]!ARcmdPB[Donnée],"",0,1)="","","X")</f>
        <v>#REF!</v>
      </c>
      <c r="G158" s="218" t="e">
        <f>IF(_xlfn.XLOOKUP(Dico2[[#This Row],[Nom du champ]],[1]!CRcmdPB[Donnée],[1]!CRcmdPB[Donnée],"",0,1)="","","X")</f>
        <v>#REF!</v>
      </c>
      <c r="H158" s="218" t="e">
        <f>IF(_xlfn.XLOOKUP(Dico2[[#This Row],[Nom du champ]],[1]!AnnulationPB[Donnée],[1]!AnnulationPB[Donnée],"",0,1)="","","X")</f>
        <v>#REF!</v>
      </c>
      <c r="I158" s="218" t="e">
        <f>IF(_xlfn.XLOOKUP(Dico2[[#This Row],[Nom du champ]],[1]!ARannulationPB[Donnée],[1]!ARannulationPB[Donnée],"",0,1)="","","X")</f>
        <v>#REF!</v>
      </c>
      <c r="J158" s="218" t="e">
        <f>IF(_xlfn.XLOOKUP(Dico2[[#This Row],[Nom du champ]],[1]!CmdExtU[Donnée],[1]!CmdExtU[Donnée],"",0,1)="","","X")</f>
        <v>#REF!</v>
      </c>
      <c r="K158" s="218" t="e">
        <f>IF(_xlfn.XLOOKUP(Dico2[[#This Row],[Nom du champ]],[1]!ARCmdExtU[Donnée],[1]!ARCmdExtU[Donnée],"",0,1)="","","X")</f>
        <v>#REF!</v>
      </c>
      <c r="L158" s="218" t="e">
        <f>IF(_xlfn.XLOOKUP(Dico2[[#This Row],[Nom du champ]],[1]!CRCmdExtU[Donnée],[1]!CRCmdExtU[Donnée],"",0,1)="","","X")</f>
        <v>#REF!</v>
      </c>
      <c r="M158" s="218" t="e">
        <f>IF(_xlfn.XLOOKUP(Dico2[[#This Row],[Nom du champ]],[1]!CRMad[Donnée],[1]!CRMad[Donnée],"",0,1)="","","X")</f>
        <v>#REF!</v>
      </c>
      <c r="N158" s="218" t="e">
        <f>IF(_xlfn.XLOOKUP(Dico2[[#This Row],[Nom du champ]],[1]!DeltaIPE[Donnée],[1]!DeltaIPE[Donnée],"",0,1)="","","X")</f>
        <v>#REF!</v>
      </c>
      <c r="O158" s="218" t="e">
        <f>IF(_xlfn.XLOOKUP(Dico2[[#This Row],[Nom du champ]],[1]!HistoIPE[Donnée],[1]!HistoIPE[Donnée],"",0,1)="","","X")</f>
        <v>#REF!</v>
      </c>
      <c r="P158" s="218" t="e">
        <f>IF(_xlfn.XLOOKUP(Dico2[[#This Row],[Nom du champ]],[1]!CPN[Donnée],[1]!CPN[Donnée],"",0,1)="","","X")</f>
        <v>#REF!</v>
      </c>
      <c r="Q158" s="218" t="e">
        <f>IF(_xlfn.XLOOKUP(Dico2[[#This Row],[Nom du champ]],[1]!DeltaCPN[Donnée],[1]!DeltaCPN[Donnée],"",0,1)="","","X")</f>
        <v>#REF!</v>
      </c>
      <c r="R158" s="218" t="e">
        <f>IF(_xlfn.XLOOKUP(Dico2[[#This Row],[Nom du champ]],[1]!HistoCPN[Donnée],[1]!HistoCPN[Donnée],"",0,1)="","","X")</f>
        <v>#REF!</v>
      </c>
      <c r="S158" s="218" t="e">
        <f>IF(_xlfn.XLOOKUP(Dico2[[#This Row],[Nom du champ]],[1]!CmdinfoPM[Donnée],[1]!CmdinfoPM[Donnée],"",0,1)="","","X")</f>
        <v>#REF!</v>
      </c>
      <c r="T158" s="218" t="e">
        <f>IF(_xlfn.XLOOKUP(Dico2[[#This Row],[Nom du champ]],[1]!ARCmdInfoPM[Donnée],[1]!ARCmdInfoPM[Donnée],"",0,1)="","","X")</f>
        <v>#REF!</v>
      </c>
      <c r="U158" s="218" t="e">
        <f>IF(_xlfn.XLOOKUP(Dico2[[#This Row],[Nom du champ]],[1]!ARMad[Donnée],[1]!ARMad[Donnée],"",0,1)="","","X")</f>
        <v>#REF!</v>
      </c>
      <c r="V158" s="218" t="e">
        <f>IF(_xlfn.XLOOKUP(Dico2[[#This Row],[Nom du champ]],[1]!NotifPrev[Donnée],[1]!NotifPrev[Donnée],"",0,1)="","","X")</f>
        <v>#REF!</v>
      </c>
      <c r="W158" s="218" t="e">
        <f>IF(_xlfn.XLOOKUP(Dico2[[#This Row],[Nom du champ]],[1]!CRInfoSyndic[Donnée],[1]!CRInfoSyndic[Donnée],"",0,1)="","","X")</f>
        <v>#REF!</v>
      </c>
      <c r="X158" s="218" t="e">
        <f>IF(_xlfn.XLOOKUP(Dico2[[#This Row],[Nom du champ]],[1]!Addu[Donnée],[1]!Addu[Donnée],"",0,1)="","","X")</f>
        <v>#REF!</v>
      </c>
      <c r="Y158" s="218" t="e">
        <f>IF(_xlfn.XLOOKUP(Dico2[[#This Row],[Nom du champ]],[1]!CRAddu[Donnée],[1]!CRAddu[Donnée],"",0,1)="","","X")</f>
        <v>#REF!</v>
      </c>
      <c r="Z158" s="218" t="e">
        <f>IF(_xlfn.XLOOKUP(Dico2[[#This Row],[Nom du champ]],[1]!CmdAnn[Donnée],[1]!CmdAnn[Donnée],"",0,1)="","","X")</f>
        <v>#REF!</v>
      </c>
      <c r="AA158" s="218" t="e">
        <f>IF(_xlfn.XLOOKUP(Dico2[[#This Row],[Nom du champ]],[1]!CRAnnu[Donnée],[1]!CRAnnu[Donnée],"",0,1)="","","X")</f>
        <v>#REF!</v>
      </c>
    </row>
    <row r="159" spans="1:27">
      <c r="A159" s="274" t="s">
        <v>752</v>
      </c>
      <c r="B159" s="209" t="s">
        <v>789</v>
      </c>
      <c r="D159" s="218" t="e">
        <f>IF(_xlfn.XLOOKUP(Dico2[[#This Row],[Nom du champ]],[1]!IPE[Donnée],[1]!IPE[Donnée],"",0,1)="","","X")</f>
        <v>#REF!</v>
      </c>
      <c r="E159" s="218" t="e">
        <f>IF(_xlfn.XLOOKUP(Dico2[[#This Row],[Nom du champ]],[1]!CmdPB[Donnée],[1]!CmdPB[Donnée],"",0,1)="","","X")</f>
        <v>#REF!</v>
      </c>
      <c r="F159" s="218" t="e">
        <f>IF(_xlfn.XLOOKUP(Dico2[[#This Row],[Nom du champ]],[1]!ARcmdPB[Donnée],[1]!ARcmdPB[Donnée],"",0,1)="","","X")</f>
        <v>#REF!</v>
      </c>
      <c r="G159" s="218" t="e">
        <f>IF(_xlfn.XLOOKUP(Dico2[[#This Row],[Nom du champ]],[1]!CRcmdPB[Donnée],[1]!CRcmdPB[Donnée],"",0,1)="","","X")</f>
        <v>#REF!</v>
      </c>
      <c r="H159" s="218" t="e">
        <f>IF(_xlfn.XLOOKUP(Dico2[[#This Row],[Nom du champ]],[1]!AnnulationPB[Donnée],[1]!AnnulationPB[Donnée],"",0,1)="","","X")</f>
        <v>#REF!</v>
      </c>
      <c r="I159" s="218" t="e">
        <f>IF(_xlfn.XLOOKUP(Dico2[[#This Row],[Nom du champ]],[1]!ARannulationPB[Donnée],[1]!ARannulationPB[Donnée],"",0,1)="","","X")</f>
        <v>#REF!</v>
      </c>
      <c r="J159" s="218" t="e">
        <f>IF(_xlfn.XLOOKUP(Dico2[[#This Row],[Nom du champ]],[1]!CmdExtU[Donnée],[1]!CmdExtU[Donnée],"",0,1)="","","X")</f>
        <v>#REF!</v>
      </c>
      <c r="K159" s="218" t="e">
        <f>IF(_xlfn.XLOOKUP(Dico2[[#This Row],[Nom du champ]],[1]!ARCmdExtU[Donnée],[1]!ARCmdExtU[Donnée],"",0,1)="","","X")</f>
        <v>#REF!</v>
      </c>
      <c r="L159" s="218" t="e">
        <f>IF(_xlfn.XLOOKUP(Dico2[[#This Row],[Nom du champ]],[1]!CRCmdExtU[Donnée],[1]!CRCmdExtU[Donnée],"",0,1)="","","X")</f>
        <v>#REF!</v>
      </c>
      <c r="M159" s="218" t="e">
        <f>IF(_xlfn.XLOOKUP(Dico2[[#This Row],[Nom du champ]],[1]!CRMad[Donnée],[1]!CRMad[Donnée],"",0,1)="","","X")</f>
        <v>#REF!</v>
      </c>
      <c r="N159" s="218" t="e">
        <f>IF(_xlfn.XLOOKUP(Dico2[[#This Row],[Nom du champ]],[1]!DeltaIPE[Donnée],[1]!DeltaIPE[Donnée],"",0,1)="","","X")</f>
        <v>#REF!</v>
      </c>
      <c r="O159" s="218" t="e">
        <f>IF(_xlfn.XLOOKUP(Dico2[[#This Row],[Nom du champ]],[1]!HistoIPE[Donnée],[1]!HistoIPE[Donnée],"",0,1)="","","X")</f>
        <v>#REF!</v>
      </c>
      <c r="P159" s="218" t="e">
        <f>IF(_xlfn.XLOOKUP(Dico2[[#This Row],[Nom du champ]],[1]!CPN[Donnée],[1]!CPN[Donnée],"",0,1)="","","X")</f>
        <v>#REF!</v>
      </c>
      <c r="Q159" s="218" t="e">
        <f>IF(_xlfn.XLOOKUP(Dico2[[#This Row],[Nom du champ]],[1]!DeltaCPN[Donnée],[1]!DeltaCPN[Donnée],"",0,1)="","","X")</f>
        <v>#REF!</v>
      </c>
      <c r="R159" s="218" t="e">
        <f>IF(_xlfn.XLOOKUP(Dico2[[#This Row],[Nom du champ]],[1]!HistoCPN[Donnée],[1]!HistoCPN[Donnée],"",0,1)="","","X")</f>
        <v>#REF!</v>
      </c>
      <c r="S159" s="218" t="e">
        <f>IF(_xlfn.XLOOKUP(Dico2[[#This Row],[Nom du champ]],[1]!CmdinfoPM[Donnée],[1]!CmdinfoPM[Donnée],"",0,1)="","","X")</f>
        <v>#REF!</v>
      </c>
      <c r="T159" s="218" t="e">
        <f>IF(_xlfn.XLOOKUP(Dico2[[#This Row],[Nom du champ]],[1]!ARCmdInfoPM[Donnée],[1]!ARCmdInfoPM[Donnée],"",0,1)="","","X")</f>
        <v>#REF!</v>
      </c>
      <c r="U159" s="218" t="e">
        <f>IF(_xlfn.XLOOKUP(Dico2[[#This Row],[Nom du champ]],[1]!ARMad[Donnée],[1]!ARMad[Donnée],"",0,1)="","","X")</f>
        <v>#REF!</v>
      </c>
      <c r="V159" s="218" t="e">
        <f>IF(_xlfn.XLOOKUP(Dico2[[#This Row],[Nom du champ]],[1]!NotifPrev[Donnée],[1]!NotifPrev[Donnée],"",0,1)="","","X")</f>
        <v>#REF!</v>
      </c>
      <c r="W159" s="218" t="e">
        <f>IF(_xlfn.XLOOKUP(Dico2[[#This Row],[Nom du champ]],[1]!CRInfoSyndic[Donnée],[1]!CRInfoSyndic[Donnée],"",0,1)="","","X")</f>
        <v>#REF!</v>
      </c>
      <c r="X159" s="218" t="e">
        <f>IF(_xlfn.XLOOKUP(Dico2[[#This Row],[Nom du champ]],[1]!Addu[Donnée],[1]!Addu[Donnée],"",0,1)="","","X")</f>
        <v>#REF!</v>
      </c>
      <c r="Y159" s="218" t="e">
        <f>IF(_xlfn.XLOOKUP(Dico2[[#This Row],[Nom du champ]],[1]!CRAddu[Donnée],[1]!CRAddu[Donnée],"",0,1)="","","X")</f>
        <v>#REF!</v>
      </c>
      <c r="Z159" s="218" t="e">
        <f>IF(_xlfn.XLOOKUP(Dico2[[#This Row],[Nom du champ]],[1]!CmdAnn[Donnée],[1]!CmdAnn[Donnée],"",0,1)="","","X")</f>
        <v>#REF!</v>
      </c>
      <c r="AA159" s="218" t="e">
        <f>IF(_xlfn.XLOOKUP(Dico2[[#This Row],[Nom du champ]],[1]!CRAnnu[Donnée],[1]!CRAnnu[Donnée],"",0,1)="","","X")</f>
        <v>#REF!</v>
      </c>
    </row>
    <row r="160" spans="1:27">
      <c r="A160" s="221" t="s">
        <v>148</v>
      </c>
      <c r="B160" s="221" t="s">
        <v>42</v>
      </c>
      <c r="D160" s="218" t="e">
        <f>IF(_xlfn.XLOOKUP(Dico2[[#This Row],[Nom du champ]],[1]!IPE[Donnée],[1]!IPE[Donnée],"",0,1)="","","X")</f>
        <v>#REF!</v>
      </c>
      <c r="E160" s="218" t="e">
        <f>IF(_xlfn.XLOOKUP(Dico2[[#This Row],[Nom du champ]],[1]!CmdPB[Donnée],[1]!CmdPB[Donnée],"",0,1)="","","X")</f>
        <v>#REF!</v>
      </c>
      <c r="F160" s="218" t="e">
        <f>IF(_xlfn.XLOOKUP(Dico2[[#This Row],[Nom du champ]],[1]!ARcmdPB[Donnée],[1]!ARcmdPB[Donnée],"",0,1)="","","X")</f>
        <v>#REF!</v>
      </c>
      <c r="G160" s="218" t="e">
        <f>IF(_xlfn.XLOOKUP(Dico2[[#This Row],[Nom du champ]],[1]!CRcmdPB[Donnée],[1]!CRcmdPB[Donnée],"",0,1)="","","X")</f>
        <v>#REF!</v>
      </c>
      <c r="H160" s="218" t="e">
        <f>IF(_xlfn.XLOOKUP(Dico2[[#This Row],[Nom du champ]],[1]!AnnulationPB[Donnée],[1]!AnnulationPB[Donnée],"",0,1)="","","X")</f>
        <v>#REF!</v>
      </c>
      <c r="I160" s="218" t="e">
        <f>IF(_xlfn.XLOOKUP(Dico2[[#This Row],[Nom du champ]],[1]!ARannulationPB[Donnée],[1]!ARannulationPB[Donnée],"",0,1)="","","X")</f>
        <v>#REF!</v>
      </c>
      <c r="J160" s="218" t="e">
        <f>IF(_xlfn.XLOOKUP(Dico2[[#This Row],[Nom du champ]],[1]!CmdExtU[Donnée],[1]!CmdExtU[Donnée],"",0,1)="","","X")</f>
        <v>#REF!</v>
      </c>
      <c r="K160" s="218" t="e">
        <f>IF(_xlfn.XLOOKUP(Dico2[[#This Row],[Nom du champ]],[1]!ARCmdExtU[Donnée],[1]!ARCmdExtU[Donnée],"",0,1)="","","X")</f>
        <v>#REF!</v>
      </c>
      <c r="L160" s="218" t="e">
        <f>IF(_xlfn.XLOOKUP(Dico2[[#This Row],[Nom du champ]],[1]!CRCmdExtU[Donnée],[1]!CRCmdExtU[Donnée],"",0,1)="","","X")</f>
        <v>#REF!</v>
      </c>
      <c r="M160" s="218" t="e">
        <f>IF(_xlfn.XLOOKUP(Dico2[[#This Row],[Nom du champ]],[1]!CRMad[Donnée],[1]!CRMad[Donnée],"",0,1)="","","X")</f>
        <v>#REF!</v>
      </c>
      <c r="N160" s="218" t="e">
        <f>IF(_xlfn.XLOOKUP(Dico2[[#This Row],[Nom du champ]],[1]!DeltaIPE[Donnée],[1]!DeltaIPE[Donnée],"",0,1)="","","X")</f>
        <v>#REF!</v>
      </c>
      <c r="O160" s="218" t="e">
        <f>IF(_xlfn.XLOOKUP(Dico2[[#This Row],[Nom du champ]],[1]!HistoIPE[Donnée],[1]!HistoIPE[Donnée],"",0,1)="","","X")</f>
        <v>#REF!</v>
      </c>
      <c r="P160" s="218" t="e">
        <f>IF(_xlfn.XLOOKUP(Dico2[[#This Row],[Nom du champ]],[1]!CPN[Donnée],[1]!CPN[Donnée],"",0,1)="","","X")</f>
        <v>#REF!</v>
      </c>
      <c r="Q160" s="218" t="e">
        <f>IF(_xlfn.XLOOKUP(Dico2[[#This Row],[Nom du champ]],[1]!DeltaCPN[Donnée],[1]!DeltaCPN[Donnée],"",0,1)="","","X")</f>
        <v>#REF!</v>
      </c>
      <c r="R160" s="218" t="e">
        <f>IF(_xlfn.XLOOKUP(Dico2[[#This Row],[Nom du champ]],[1]!HistoCPN[Donnée],[1]!HistoCPN[Donnée],"",0,1)="","","X")</f>
        <v>#REF!</v>
      </c>
      <c r="S160" s="218" t="e">
        <f>IF(_xlfn.XLOOKUP(Dico2[[#This Row],[Nom du champ]],[1]!CmdinfoPM[Donnée],[1]!CmdinfoPM[Donnée],"",0,1)="","","X")</f>
        <v>#REF!</v>
      </c>
      <c r="T160" s="218" t="e">
        <f>IF(_xlfn.XLOOKUP(Dico2[[#This Row],[Nom du champ]],[1]!ARCmdInfoPM[Donnée],[1]!ARCmdInfoPM[Donnée],"",0,1)="","","X")</f>
        <v>#REF!</v>
      </c>
      <c r="U160" s="218" t="e">
        <f>IF(_xlfn.XLOOKUP(Dico2[[#This Row],[Nom du champ]],[1]!ARMad[Donnée],[1]!ARMad[Donnée],"",0,1)="","","X")</f>
        <v>#REF!</v>
      </c>
      <c r="V160" s="218" t="e">
        <f>IF(_xlfn.XLOOKUP(Dico2[[#This Row],[Nom du champ]],[1]!NotifPrev[Donnée],[1]!NotifPrev[Donnée],"",0,1)="","","X")</f>
        <v>#REF!</v>
      </c>
      <c r="W160" s="218" t="e">
        <f>IF(_xlfn.XLOOKUP(Dico2[[#This Row],[Nom du champ]],[1]!CRInfoSyndic[Donnée],[1]!CRInfoSyndic[Donnée],"",0,1)="","","X")</f>
        <v>#REF!</v>
      </c>
      <c r="X160" s="218" t="e">
        <f>IF(_xlfn.XLOOKUP(Dico2[[#This Row],[Nom du champ]],[1]!Addu[Donnée],[1]!Addu[Donnée],"",0,1)="","","X")</f>
        <v>#REF!</v>
      </c>
      <c r="Y160" s="218" t="e">
        <f>IF(_xlfn.XLOOKUP(Dico2[[#This Row],[Nom du champ]],[1]!CRAddu[Donnée],[1]!CRAddu[Donnée],"",0,1)="","","X")</f>
        <v>#REF!</v>
      </c>
      <c r="Z160" s="218" t="e">
        <f>IF(_xlfn.XLOOKUP(Dico2[[#This Row],[Nom du champ]],[1]!CmdAnn[Donnée],[1]!CmdAnn[Donnée],"",0,1)="","","X")</f>
        <v>#REF!</v>
      </c>
      <c r="AA160" s="218" t="e">
        <f>IF(_xlfn.XLOOKUP(Dico2[[#This Row],[Nom du champ]],[1]!CRAnnu[Donnée],[1]!CRAnnu[Donnée],"",0,1)="","","X")</f>
        <v>#REF!</v>
      </c>
    </row>
    <row r="161" spans="1:27">
      <c r="A161" s="221" t="s">
        <v>157</v>
      </c>
      <c r="B161" s="221" t="s">
        <v>42</v>
      </c>
      <c r="D161" s="218" t="e">
        <f>IF(_xlfn.XLOOKUP(Dico2[[#This Row],[Nom du champ]],[1]!IPE[Donnée],[1]!IPE[Donnée],"",0,1)="","","X")</f>
        <v>#REF!</v>
      </c>
      <c r="E161" s="218" t="e">
        <f>IF(_xlfn.XLOOKUP(Dico2[[#This Row],[Nom du champ]],[1]!CmdPB[Donnée],[1]!CmdPB[Donnée],"",0,1)="","","X")</f>
        <v>#REF!</v>
      </c>
      <c r="F161" s="218" t="e">
        <f>IF(_xlfn.XLOOKUP(Dico2[[#This Row],[Nom du champ]],[1]!ARcmdPB[Donnée],[1]!ARcmdPB[Donnée],"",0,1)="","","X")</f>
        <v>#REF!</v>
      </c>
      <c r="G161" s="218" t="e">
        <f>IF(_xlfn.XLOOKUP(Dico2[[#This Row],[Nom du champ]],[1]!CRcmdPB[Donnée],[1]!CRcmdPB[Donnée],"",0,1)="","","X")</f>
        <v>#REF!</v>
      </c>
      <c r="H161" s="218" t="e">
        <f>IF(_xlfn.XLOOKUP(Dico2[[#This Row],[Nom du champ]],[1]!AnnulationPB[Donnée],[1]!AnnulationPB[Donnée],"",0,1)="","","X")</f>
        <v>#REF!</v>
      </c>
      <c r="I161" s="218" t="e">
        <f>IF(_xlfn.XLOOKUP(Dico2[[#This Row],[Nom du champ]],[1]!ARannulationPB[Donnée],[1]!ARannulationPB[Donnée],"",0,1)="","","X")</f>
        <v>#REF!</v>
      </c>
      <c r="J161" s="218" t="e">
        <f>IF(_xlfn.XLOOKUP(Dico2[[#This Row],[Nom du champ]],[1]!CmdExtU[Donnée],[1]!CmdExtU[Donnée],"",0,1)="","","X")</f>
        <v>#REF!</v>
      </c>
      <c r="K161" s="218" t="e">
        <f>IF(_xlfn.XLOOKUP(Dico2[[#This Row],[Nom du champ]],[1]!ARCmdExtU[Donnée],[1]!ARCmdExtU[Donnée],"",0,1)="","","X")</f>
        <v>#REF!</v>
      </c>
      <c r="L161" s="218" t="e">
        <f>IF(_xlfn.XLOOKUP(Dico2[[#This Row],[Nom du champ]],[1]!CRCmdExtU[Donnée],[1]!CRCmdExtU[Donnée],"",0,1)="","","X")</f>
        <v>#REF!</v>
      </c>
      <c r="M161" s="218" t="e">
        <f>IF(_xlfn.XLOOKUP(Dico2[[#This Row],[Nom du champ]],[1]!CRMad[Donnée],[1]!CRMad[Donnée],"",0,1)="","","X")</f>
        <v>#REF!</v>
      </c>
      <c r="N161" s="218" t="e">
        <f>IF(_xlfn.XLOOKUP(Dico2[[#This Row],[Nom du champ]],[1]!DeltaIPE[Donnée],[1]!DeltaIPE[Donnée],"",0,1)="","","X")</f>
        <v>#REF!</v>
      </c>
      <c r="O161" s="218" t="e">
        <f>IF(_xlfn.XLOOKUP(Dico2[[#This Row],[Nom du champ]],[1]!HistoIPE[Donnée],[1]!HistoIPE[Donnée],"",0,1)="","","X")</f>
        <v>#REF!</v>
      </c>
      <c r="P161" s="218" t="e">
        <f>IF(_xlfn.XLOOKUP(Dico2[[#This Row],[Nom du champ]],[1]!CPN[Donnée],[1]!CPN[Donnée],"",0,1)="","","X")</f>
        <v>#REF!</v>
      </c>
      <c r="Q161" s="218" t="e">
        <f>IF(_xlfn.XLOOKUP(Dico2[[#This Row],[Nom du champ]],[1]!DeltaCPN[Donnée],[1]!DeltaCPN[Donnée],"",0,1)="","","X")</f>
        <v>#REF!</v>
      </c>
      <c r="R161" s="218" t="e">
        <f>IF(_xlfn.XLOOKUP(Dico2[[#This Row],[Nom du champ]],[1]!HistoCPN[Donnée],[1]!HistoCPN[Donnée],"",0,1)="","","X")</f>
        <v>#REF!</v>
      </c>
      <c r="S161" s="218" t="e">
        <f>IF(_xlfn.XLOOKUP(Dico2[[#This Row],[Nom du champ]],[1]!CmdinfoPM[Donnée],[1]!CmdinfoPM[Donnée],"",0,1)="","","X")</f>
        <v>#REF!</v>
      </c>
      <c r="T161" s="218" t="e">
        <f>IF(_xlfn.XLOOKUP(Dico2[[#This Row],[Nom du champ]],[1]!ARCmdInfoPM[Donnée],[1]!ARCmdInfoPM[Donnée],"",0,1)="","","X")</f>
        <v>#REF!</v>
      </c>
      <c r="U161" s="218" t="e">
        <f>IF(_xlfn.XLOOKUP(Dico2[[#This Row],[Nom du champ]],[1]!ARMad[Donnée],[1]!ARMad[Donnée],"",0,1)="","","X")</f>
        <v>#REF!</v>
      </c>
      <c r="V161" s="218" t="e">
        <f>IF(_xlfn.XLOOKUP(Dico2[[#This Row],[Nom du champ]],[1]!NotifPrev[Donnée],[1]!NotifPrev[Donnée],"",0,1)="","","X")</f>
        <v>#REF!</v>
      </c>
      <c r="W161" s="218" t="e">
        <f>IF(_xlfn.XLOOKUP(Dico2[[#This Row],[Nom du champ]],[1]!CRInfoSyndic[Donnée],[1]!CRInfoSyndic[Donnée],"",0,1)="","","X")</f>
        <v>#REF!</v>
      </c>
      <c r="X161" s="218" t="e">
        <f>IF(_xlfn.XLOOKUP(Dico2[[#This Row],[Nom du champ]],[1]!Addu[Donnée],[1]!Addu[Donnée],"",0,1)="","","X")</f>
        <v>#REF!</v>
      </c>
      <c r="Y161" s="218" t="e">
        <f>IF(_xlfn.XLOOKUP(Dico2[[#This Row],[Nom du champ]],[1]!CRAddu[Donnée],[1]!CRAddu[Donnée],"",0,1)="","","X")</f>
        <v>#REF!</v>
      </c>
      <c r="Z161" s="218" t="e">
        <f>IF(_xlfn.XLOOKUP(Dico2[[#This Row],[Nom du champ]],[1]!CmdAnn[Donnée],[1]!CmdAnn[Donnée],"",0,1)="","","X")</f>
        <v>#REF!</v>
      </c>
      <c r="AA161" s="218" t="e">
        <f>IF(_xlfn.XLOOKUP(Dico2[[#This Row],[Nom du champ]],[1]!CRAnnu[Donnée],[1]!CRAnnu[Donnée],"",0,1)="","","X")</f>
        <v>#REF!</v>
      </c>
    </row>
    <row r="162" spans="1:27">
      <c r="A162" s="221" t="s">
        <v>187</v>
      </c>
      <c r="B162" s="221" t="s">
        <v>42</v>
      </c>
      <c r="D162" s="218" t="e">
        <f>IF(_xlfn.XLOOKUP(Dico2[[#This Row],[Nom du champ]],[1]!IPE[Donnée],[1]!IPE[Donnée],"",0,1)="","","X")</f>
        <v>#REF!</v>
      </c>
      <c r="E162" s="218" t="e">
        <f>IF(_xlfn.XLOOKUP(Dico2[[#This Row],[Nom du champ]],[1]!CmdPB[Donnée],[1]!CmdPB[Donnée],"",0,1)="","","X")</f>
        <v>#REF!</v>
      </c>
      <c r="F162" s="218" t="e">
        <f>IF(_xlfn.XLOOKUP(Dico2[[#This Row],[Nom du champ]],[1]!ARcmdPB[Donnée],[1]!ARcmdPB[Donnée],"",0,1)="","","X")</f>
        <v>#REF!</v>
      </c>
      <c r="G162" s="218" t="e">
        <f>IF(_xlfn.XLOOKUP(Dico2[[#This Row],[Nom du champ]],[1]!CRcmdPB[Donnée],[1]!CRcmdPB[Donnée],"",0,1)="","","X")</f>
        <v>#REF!</v>
      </c>
      <c r="H162" s="218" t="e">
        <f>IF(_xlfn.XLOOKUP(Dico2[[#This Row],[Nom du champ]],[1]!AnnulationPB[Donnée],[1]!AnnulationPB[Donnée],"",0,1)="","","X")</f>
        <v>#REF!</v>
      </c>
      <c r="I162" s="218" t="e">
        <f>IF(_xlfn.XLOOKUP(Dico2[[#This Row],[Nom du champ]],[1]!ARannulationPB[Donnée],[1]!ARannulationPB[Donnée],"",0,1)="","","X")</f>
        <v>#REF!</v>
      </c>
      <c r="J162" s="218" t="e">
        <f>IF(_xlfn.XLOOKUP(Dico2[[#This Row],[Nom du champ]],[1]!CmdExtU[Donnée],[1]!CmdExtU[Donnée],"",0,1)="","","X")</f>
        <v>#REF!</v>
      </c>
      <c r="K162" s="218" t="e">
        <f>IF(_xlfn.XLOOKUP(Dico2[[#This Row],[Nom du champ]],[1]!ARCmdExtU[Donnée],[1]!ARCmdExtU[Donnée],"",0,1)="","","X")</f>
        <v>#REF!</v>
      </c>
      <c r="L162" s="218" t="e">
        <f>IF(_xlfn.XLOOKUP(Dico2[[#This Row],[Nom du champ]],[1]!CRCmdExtU[Donnée],[1]!CRCmdExtU[Donnée],"",0,1)="","","X")</f>
        <v>#REF!</v>
      </c>
      <c r="M162" s="218" t="e">
        <f>IF(_xlfn.XLOOKUP(Dico2[[#This Row],[Nom du champ]],[1]!CRMad[Donnée],[1]!CRMad[Donnée],"",0,1)="","","X")</f>
        <v>#REF!</v>
      </c>
      <c r="N162" s="218" t="e">
        <f>IF(_xlfn.XLOOKUP(Dico2[[#This Row],[Nom du champ]],[1]!DeltaIPE[Donnée],[1]!DeltaIPE[Donnée],"",0,1)="","","X")</f>
        <v>#REF!</v>
      </c>
      <c r="O162" s="218" t="e">
        <f>IF(_xlfn.XLOOKUP(Dico2[[#This Row],[Nom du champ]],[1]!HistoIPE[Donnée],[1]!HistoIPE[Donnée],"",0,1)="","","X")</f>
        <v>#REF!</v>
      </c>
      <c r="P162" s="218" t="e">
        <f>IF(_xlfn.XLOOKUP(Dico2[[#This Row],[Nom du champ]],[1]!CPN[Donnée],[1]!CPN[Donnée],"",0,1)="","","X")</f>
        <v>#REF!</v>
      </c>
      <c r="Q162" s="218" t="e">
        <f>IF(_xlfn.XLOOKUP(Dico2[[#This Row],[Nom du champ]],[1]!DeltaCPN[Donnée],[1]!DeltaCPN[Donnée],"",0,1)="","","X")</f>
        <v>#REF!</v>
      </c>
      <c r="R162" s="218" t="e">
        <f>IF(_xlfn.XLOOKUP(Dico2[[#This Row],[Nom du champ]],[1]!HistoCPN[Donnée],[1]!HistoCPN[Donnée],"",0,1)="","","X")</f>
        <v>#REF!</v>
      </c>
      <c r="S162" s="218" t="e">
        <f>IF(_xlfn.XLOOKUP(Dico2[[#This Row],[Nom du champ]],[1]!CmdinfoPM[Donnée],[1]!CmdinfoPM[Donnée],"",0,1)="","","X")</f>
        <v>#REF!</v>
      </c>
      <c r="T162" s="218" t="e">
        <f>IF(_xlfn.XLOOKUP(Dico2[[#This Row],[Nom du champ]],[1]!ARCmdInfoPM[Donnée],[1]!ARCmdInfoPM[Donnée],"",0,1)="","","X")</f>
        <v>#REF!</v>
      </c>
      <c r="U162" s="218" t="e">
        <f>IF(_xlfn.XLOOKUP(Dico2[[#This Row],[Nom du champ]],[1]!ARMad[Donnée],[1]!ARMad[Donnée],"",0,1)="","","X")</f>
        <v>#REF!</v>
      </c>
      <c r="V162" s="218" t="e">
        <f>IF(_xlfn.XLOOKUP(Dico2[[#This Row],[Nom du champ]],[1]!NotifPrev[Donnée],[1]!NotifPrev[Donnée],"",0,1)="","","X")</f>
        <v>#REF!</v>
      </c>
      <c r="W162" s="218" t="e">
        <f>IF(_xlfn.XLOOKUP(Dico2[[#This Row],[Nom du champ]],[1]!CRInfoSyndic[Donnée],[1]!CRInfoSyndic[Donnée],"",0,1)="","","X")</f>
        <v>#REF!</v>
      </c>
      <c r="X162" s="218" t="e">
        <f>IF(_xlfn.XLOOKUP(Dico2[[#This Row],[Nom du champ]],[1]!Addu[Donnée],[1]!Addu[Donnée],"",0,1)="","","X")</f>
        <v>#REF!</v>
      </c>
      <c r="Y162" s="218" t="e">
        <f>IF(_xlfn.XLOOKUP(Dico2[[#This Row],[Nom du champ]],[1]!CRAddu[Donnée],[1]!CRAddu[Donnée],"",0,1)="","","X")</f>
        <v>#REF!</v>
      </c>
      <c r="Z162" s="218" t="e">
        <f>IF(_xlfn.XLOOKUP(Dico2[[#This Row],[Nom du champ]],[1]!CmdAnn[Donnée],[1]!CmdAnn[Donnée],"",0,1)="","","X")</f>
        <v>#REF!</v>
      </c>
      <c r="AA162" s="218" t="e">
        <f>IF(_xlfn.XLOOKUP(Dico2[[#This Row],[Nom du champ]],[1]!CRAnnu[Donnée],[1]!CRAnnu[Donnée],"",0,1)="","","X")</f>
        <v>#REF!</v>
      </c>
    </row>
    <row r="163" spans="1:27">
      <c r="A163" s="211" t="s">
        <v>536</v>
      </c>
      <c r="B163" s="211" t="s">
        <v>42</v>
      </c>
      <c r="D163" s="218" t="e">
        <f>IF(_xlfn.XLOOKUP(Dico2[[#This Row],[Nom du champ]],[1]!IPE[Donnée],[1]!IPE[Donnée],"",0,1)="","","X")</f>
        <v>#REF!</v>
      </c>
      <c r="E163" s="218" t="e">
        <f>IF(_xlfn.XLOOKUP(Dico2[[#This Row],[Nom du champ]],[1]!CmdPB[Donnée],[1]!CmdPB[Donnée],"",0,1)="","","X")</f>
        <v>#REF!</v>
      </c>
      <c r="F163" s="218" t="e">
        <f>IF(_xlfn.XLOOKUP(Dico2[[#This Row],[Nom du champ]],[1]!ARcmdPB[Donnée],[1]!ARcmdPB[Donnée],"",0,1)="","","X")</f>
        <v>#REF!</v>
      </c>
      <c r="G163" s="218" t="e">
        <f>IF(_xlfn.XLOOKUP(Dico2[[#This Row],[Nom du champ]],[1]!CRcmdPB[Donnée],[1]!CRcmdPB[Donnée],"",0,1)="","","X")</f>
        <v>#REF!</v>
      </c>
      <c r="H163" s="218" t="e">
        <f>IF(_xlfn.XLOOKUP(Dico2[[#This Row],[Nom du champ]],[1]!AnnulationPB[Donnée],[1]!AnnulationPB[Donnée],"",0,1)="","","X")</f>
        <v>#REF!</v>
      </c>
      <c r="I163" s="218" t="e">
        <f>IF(_xlfn.XLOOKUP(Dico2[[#This Row],[Nom du champ]],[1]!ARannulationPB[Donnée],[1]!ARannulationPB[Donnée],"",0,1)="","","X")</f>
        <v>#REF!</v>
      </c>
      <c r="J163" s="218" t="e">
        <f>IF(_xlfn.XLOOKUP(Dico2[[#This Row],[Nom du champ]],[1]!CmdExtU[Donnée],[1]!CmdExtU[Donnée],"",0,1)="","","X")</f>
        <v>#REF!</v>
      </c>
      <c r="K163" s="218" t="e">
        <f>IF(_xlfn.XLOOKUP(Dico2[[#This Row],[Nom du champ]],[1]!ARCmdExtU[Donnée],[1]!ARCmdExtU[Donnée],"",0,1)="","","X")</f>
        <v>#REF!</v>
      </c>
      <c r="L163" s="218" t="e">
        <f>IF(_xlfn.XLOOKUP(Dico2[[#This Row],[Nom du champ]],[1]!CRCmdExtU[Donnée],[1]!CRCmdExtU[Donnée],"",0,1)="","","X")</f>
        <v>#REF!</v>
      </c>
      <c r="M163" s="218" t="e">
        <f>IF(_xlfn.XLOOKUP(Dico2[[#This Row],[Nom du champ]],[1]!CRMad[Donnée],[1]!CRMad[Donnée],"",0,1)="","","X")</f>
        <v>#REF!</v>
      </c>
      <c r="N163" s="218" t="e">
        <f>IF(_xlfn.XLOOKUP(Dico2[[#This Row],[Nom du champ]],[1]!DeltaIPE[Donnée],[1]!DeltaIPE[Donnée],"",0,1)="","","X")</f>
        <v>#REF!</v>
      </c>
      <c r="O163" s="218" t="e">
        <f>IF(_xlfn.XLOOKUP(Dico2[[#This Row],[Nom du champ]],[1]!HistoIPE[Donnée],[1]!HistoIPE[Donnée],"",0,1)="","","X")</f>
        <v>#REF!</v>
      </c>
      <c r="P163" s="218" t="e">
        <f>IF(_xlfn.XLOOKUP(Dico2[[#This Row],[Nom du champ]],[1]!CPN[Donnée],[1]!CPN[Donnée],"",0,1)="","","X")</f>
        <v>#REF!</v>
      </c>
      <c r="Q163" s="218" t="e">
        <f>IF(_xlfn.XLOOKUP(Dico2[[#This Row],[Nom du champ]],[1]!DeltaCPN[Donnée],[1]!DeltaCPN[Donnée],"",0,1)="","","X")</f>
        <v>#REF!</v>
      </c>
      <c r="R163" s="218" t="e">
        <f>IF(_xlfn.XLOOKUP(Dico2[[#This Row],[Nom du champ]],[1]!HistoCPN[Donnée],[1]!HistoCPN[Donnée],"",0,1)="","","X")</f>
        <v>#REF!</v>
      </c>
      <c r="S163" s="218" t="e">
        <f>IF(_xlfn.XLOOKUP(Dico2[[#This Row],[Nom du champ]],[1]!CmdinfoPM[Donnée],[1]!CmdinfoPM[Donnée],"",0,1)="","","X")</f>
        <v>#REF!</v>
      </c>
      <c r="T163" s="218" t="e">
        <f>IF(_xlfn.XLOOKUP(Dico2[[#This Row],[Nom du champ]],[1]!ARCmdInfoPM[Donnée],[1]!ARCmdInfoPM[Donnée],"",0,1)="","","X")</f>
        <v>#REF!</v>
      </c>
      <c r="U163" s="218" t="e">
        <f>IF(_xlfn.XLOOKUP(Dico2[[#This Row],[Nom du champ]],[1]!ARMad[Donnée],[1]!ARMad[Donnée],"",0,1)="","","X")</f>
        <v>#REF!</v>
      </c>
      <c r="V163" s="218" t="e">
        <f>IF(_xlfn.XLOOKUP(Dico2[[#This Row],[Nom du champ]],[1]!NotifPrev[Donnée],[1]!NotifPrev[Donnée],"",0,1)="","","X")</f>
        <v>#REF!</v>
      </c>
      <c r="W163" s="218" t="e">
        <f>IF(_xlfn.XLOOKUP(Dico2[[#This Row],[Nom du champ]],[1]!CRInfoSyndic[Donnée],[1]!CRInfoSyndic[Donnée],"",0,1)="","","X")</f>
        <v>#REF!</v>
      </c>
      <c r="X163" s="218" t="e">
        <f>IF(_xlfn.XLOOKUP(Dico2[[#This Row],[Nom du champ]],[1]!Addu[Donnée],[1]!Addu[Donnée],"",0,1)="","","X")</f>
        <v>#REF!</v>
      </c>
      <c r="Y163" s="218" t="e">
        <f>IF(_xlfn.XLOOKUP(Dico2[[#This Row],[Nom du champ]],[1]!CRAddu[Donnée],[1]!CRAddu[Donnée],"",0,1)="","","X")</f>
        <v>#REF!</v>
      </c>
      <c r="Z163" s="218" t="e">
        <f>IF(_xlfn.XLOOKUP(Dico2[[#This Row],[Nom du champ]],[1]!CmdAnn[Donnée],[1]!CmdAnn[Donnée],"",0,1)="","","X")</f>
        <v>#REF!</v>
      </c>
      <c r="AA163" s="218" t="e">
        <f>IF(_xlfn.XLOOKUP(Dico2[[#This Row],[Nom du champ]],[1]!CRAnnu[Donnée],[1]!CRAnnu[Donnée],"",0,1)="","","X")</f>
        <v>#REF!</v>
      </c>
    </row>
    <row r="164" spans="1:27">
      <c r="A164" s="221" t="s">
        <v>160</v>
      </c>
      <c r="B164" s="221" t="s">
        <v>395</v>
      </c>
      <c r="D164" s="218" t="e">
        <f>IF(_xlfn.XLOOKUP(Dico2[[#This Row],[Nom du champ]],[1]!IPE[Donnée],[1]!IPE[Donnée],"",0,1)="","","X")</f>
        <v>#REF!</v>
      </c>
      <c r="E164" s="218" t="e">
        <f>IF(_xlfn.XLOOKUP(Dico2[[#This Row],[Nom du champ]],[1]!CmdPB[Donnée],[1]!CmdPB[Donnée],"",0,1)="","","X")</f>
        <v>#REF!</v>
      </c>
      <c r="F164" s="218" t="e">
        <f>IF(_xlfn.XLOOKUP(Dico2[[#This Row],[Nom du champ]],[1]!ARcmdPB[Donnée],[1]!ARcmdPB[Donnée],"",0,1)="","","X")</f>
        <v>#REF!</v>
      </c>
      <c r="G164" s="218" t="e">
        <f>IF(_xlfn.XLOOKUP(Dico2[[#This Row],[Nom du champ]],[1]!CRcmdPB[Donnée],[1]!CRcmdPB[Donnée],"",0,1)="","","X")</f>
        <v>#REF!</v>
      </c>
      <c r="H164" s="218" t="e">
        <f>IF(_xlfn.XLOOKUP(Dico2[[#This Row],[Nom du champ]],[1]!AnnulationPB[Donnée],[1]!AnnulationPB[Donnée],"",0,1)="","","X")</f>
        <v>#REF!</v>
      </c>
      <c r="I164" s="218" t="e">
        <f>IF(_xlfn.XLOOKUP(Dico2[[#This Row],[Nom du champ]],[1]!ARannulationPB[Donnée],[1]!ARannulationPB[Donnée],"",0,1)="","","X")</f>
        <v>#REF!</v>
      </c>
      <c r="J164" s="218" t="e">
        <f>IF(_xlfn.XLOOKUP(Dico2[[#This Row],[Nom du champ]],[1]!CmdExtU[Donnée],[1]!CmdExtU[Donnée],"",0,1)="","","X")</f>
        <v>#REF!</v>
      </c>
      <c r="K164" s="218" t="e">
        <f>IF(_xlfn.XLOOKUP(Dico2[[#This Row],[Nom du champ]],[1]!ARCmdExtU[Donnée],[1]!ARCmdExtU[Donnée],"",0,1)="","","X")</f>
        <v>#REF!</v>
      </c>
      <c r="L164" s="218" t="e">
        <f>IF(_xlfn.XLOOKUP(Dico2[[#This Row],[Nom du champ]],[1]!CRCmdExtU[Donnée],[1]!CRCmdExtU[Donnée],"",0,1)="","","X")</f>
        <v>#REF!</v>
      </c>
      <c r="M164" s="218" t="e">
        <f>IF(_xlfn.XLOOKUP(Dico2[[#This Row],[Nom du champ]],[1]!CRMad[Donnée],[1]!CRMad[Donnée],"",0,1)="","","X")</f>
        <v>#REF!</v>
      </c>
      <c r="N164" s="218" t="e">
        <f>IF(_xlfn.XLOOKUP(Dico2[[#This Row],[Nom du champ]],[1]!DeltaIPE[Donnée],[1]!DeltaIPE[Donnée],"",0,1)="","","X")</f>
        <v>#REF!</v>
      </c>
      <c r="O164" s="218" t="e">
        <f>IF(_xlfn.XLOOKUP(Dico2[[#This Row],[Nom du champ]],[1]!HistoIPE[Donnée],[1]!HistoIPE[Donnée],"",0,1)="","","X")</f>
        <v>#REF!</v>
      </c>
      <c r="P164" s="218" t="e">
        <f>IF(_xlfn.XLOOKUP(Dico2[[#This Row],[Nom du champ]],[1]!CPN[Donnée],[1]!CPN[Donnée],"",0,1)="","","X")</f>
        <v>#REF!</v>
      </c>
      <c r="Q164" s="218" t="e">
        <f>IF(_xlfn.XLOOKUP(Dico2[[#This Row],[Nom du champ]],[1]!DeltaCPN[Donnée],[1]!DeltaCPN[Donnée],"",0,1)="","","X")</f>
        <v>#REF!</v>
      </c>
      <c r="R164" s="218" t="e">
        <f>IF(_xlfn.XLOOKUP(Dico2[[#This Row],[Nom du champ]],[1]!HistoCPN[Donnée],[1]!HistoCPN[Donnée],"",0,1)="","","X")</f>
        <v>#REF!</v>
      </c>
      <c r="S164" s="218" t="e">
        <f>IF(_xlfn.XLOOKUP(Dico2[[#This Row],[Nom du champ]],[1]!CmdinfoPM[Donnée],[1]!CmdinfoPM[Donnée],"",0,1)="","","X")</f>
        <v>#REF!</v>
      </c>
      <c r="T164" s="218" t="e">
        <f>IF(_xlfn.XLOOKUP(Dico2[[#This Row],[Nom du champ]],[1]!ARCmdInfoPM[Donnée],[1]!ARCmdInfoPM[Donnée],"",0,1)="","","X")</f>
        <v>#REF!</v>
      </c>
      <c r="U164" s="218" t="e">
        <f>IF(_xlfn.XLOOKUP(Dico2[[#This Row],[Nom du champ]],[1]!ARMad[Donnée],[1]!ARMad[Donnée],"",0,1)="","","X")</f>
        <v>#REF!</v>
      </c>
      <c r="V164" s="218" t="e">
        <f>IF(_xlfn.XLOOKUP(Dico2[[#This Row],[Nom du champ]],[1]!NotifPrev[Donnée],[1]!NotifPrev[Donnée],"",0,1)="","","X")</f>
        <v>#REF!</v>
      </c>
      <c r="W164" s="218" t="e">
        <f>IF(_xlfn.XLOOKUP(Dico2[[#This Row],[Nom du champ]],[1]!CRInfoSyndic[Donnée],[1]!CRInfoSyndic[Donnée],"",0,1)="","","X")</f>
        <v>#REF!</v>
      </c>
      <c r="X164" s="218" t="e">
        <f>IF(_xlfn.XLOOKUP(Dico2[[#This Row],[Nom du champ]],[1]!Addu[Donnée],[1]!Addu[Donnée],"",0,1)="","","X")</f>
        <v>#REF!</v>
      </c>
      <c r="Y164" s="218" t="e">
        <f>IF(_xlfn.XLOOKUP(Dico2[[#This Row],[Nom du champ]],[1]!CRAddu[Donnée],[1]!CRAddu[Donnée],"",0,1)="","","X")</f>
        <v>#REF!</v>
      </c>
      <c r="Z164" s="218" t="e">
        <f>IF(_xlfn.XLOOKUP(Dico2[[#This Row],[Nom du champ]],[1]!CmdAnn[Donnée],[1]!CmdAnn[Donnée],"",0,1)="","","X")</f>
        <v>#REF!</v>
      </c>
      <c r="AA164" s="218" t="e">
        <f>IF(_xlfn.XLOOKUP(Dico2[[#This Row],[Nom du champ]],[1]!CRAnnu[Donnée],[1]!CRAnnu[Donnée],"",0,1)="","","X")</f>
        <v>#REF!</v>
      </c>
    </row>
    <row r="165" spans="1:27">
      <c r="A165" s="221" t="s">
        <v>159</v>
      </c>
      <c r="B165" s="221" t="s">
        <v>395</v>
      </c>
      <c r="D165" s="218" t="e">
        <f>IF(_xlfn.XLOOKUP(Dico2[[#This Row],[Nom du champ]],[1]!IPE[Donnée],[1]!IPE[Donnée],"",0,1)="","","X")</f>
        <v>#REF!</v>
      </c>
      <c r="E165" s="218" t="e">
        <f>IF(_xlfn.XLOOKUP(Dico2[[#This Row],[Nom du champ]],[1]!CmdPB[Donnée],[1]!CmdPB[Donnée],"",0,1)="","","X")</f>
        <v>#REF!</v>
      </c>
      <c r="F165" s="218" t="e">
        <f>IF(_xlfn.XLOOKUP(Dico2[[#This Row],[Nom du champ]],[1]!ARcmdPB[Donnée],[1]!ARcmdPB[Donnée],"",0,1)="","","X")</f>
        <v>#REF!</v>
      </c>
      <c r="G165" s="218" t="e">
        <f>IF(_xlfn.XLOOKUP(Dico2[[#This Row],[Nom du champ]],[1]!CRcmdPB[Donnée],[1]!CRcmdPB[Donnée],"",0,1)="","","X")</f>
        <v>#REF!</v>
      </c>
      <c r="H165" s="218" t="e">
        <f>IF(_xlfn.XLOOKUP(Dico2[[#This Row],[Nom du champ]],[1]!AnnulationPB[Donnée],[1]!AnnulationPB[Donnée],"",0,1)="","","X")</f>
        <v>#REF!</v>
      </c>
      <c r="I165" s="218" t="e">
        <f>IF(_xlfn.XLOOKUP(Dico2[[#This Row],[Nom du champ]],[1]!ARannulationPB[Donnée],[1]!ARannulationPB[Donnée],"",0,1)="","","X")</f>
        <v>#REF!</v>
      </c>
      <c r="J165" s="218" t="e">
        <f>IF(_xlfn.XLOOKUP(Dico2[[#This Row],[Nom du champ]],[1]!CmdExtU[Donnée],[1]!CmdExtU[Donnée],"",0,1)="","","X")</f>
        <v>#REF!</v>
      </c>
      <c r="K165" s="218" t="e">
        <f>IF(_xlfn.XLOOKUP(Dico2[[#This Row],[Nom du champ]],[1]!ARCmdExtU[Donnée],[1]!ARCmdExtU[Donnée],"",0,1)="","","X")</f>
        <v>#REF!</v>
      </c>
      <c r="L165" s="218" t="e">
        <f>IF(_xlfn.XLOOKUP(Dico2[[#This Row],[Nom du champ]],[1]!CRCmdExtU[Donnée],[1]!CRCmdExtU[Donnée],"",0,1)="","","X")</f>
        <v>#REF!</v>
      </c>
      <c r="M165" s="218" t="e">
        <f>IF(_xlfn.XLOOKUP(Dico2[[#This Row],[Nom du champ]],[1]!CRMad[Donnée],[1]!CRMad[Donnée],"",0,1)="","","X")</f>
        <v>#REF!</v>
      </c>
      <c r="N165" s="218" t="e">
        <f>IF(_xlfn.XLOOKUP(Dico2[[#This Row],[Nom du champ]],[1]!DeltaIPE[Donnée],[1]!DeltaIPE[Donnée],"",0,1)="","","X")</f>
        <v>#REF!</v>
      </c>
      <c r="O165" s="218" t="e">
        <f>IF(_xlfn.XLOOKUP(Dico2[[#This Row],[Nom du champ]],[1]!HistoIPE[Donnée],[1]!HistoIPE[Donnée],"",0,1)="","","X")</f>
        <v>#REF!</v>
      </c>
      <c r="P165" s="218" t="e">
        <f>IF(_xlfn.XLOOKUP(Dico2[[#This Row],[Nom du champ]],[1]!CPN[Donnée],[1]!CPN[Donnée],"",0,1)="","","X")</f>
        <v>#REF!</v>
      </c>
      <c r="Q165" s="218" t="e">
        <f>IF(_xlfn.XLOOKUP(Dico2[[#This Row],[Nom du champ]],[1]!DeltaCPN[Donnée],[1]!DeltaCPN[Donnée],"",0,1)="","","X")</f>
        <v>#REF!</v>
      </c>
      <c r="R165" s="218" t="e">
        <f>IF(_xlfn.XLOOKUP(Dico2[[#This Row],[Nom du champ]],[1]!HistoCPN[Donnée],[1]!HistoCPN[Donnée],"",0,1)="","","X")</f>
        <v>#REF!</v>
      </c>
      <c r="S165" s="218" t="e">
        <f>IF(_xlfn.XLOOKUP(Dico2[[#This Row],[Nom du champ]],[1]!CmdinfoPM[Donnée],[1]!CmdinfoPM[Donnée],"",0,1)="","","X")</f>
        <v>#REF!</v>
      </c>
      <c r="T165" s="218" t="e">
        <f>IF(_xlfn.XLOOKUP(Dico2[[#This Row],[Nom du champ]],[1]!ARCmdInfoPM[Donnée],[1]!ARCmdInfoPM[Donnée],"",0,1)="","","X")</f>
        <v>#REF!</v>
      </c>
      <c r="U165" s="218" t="e">
        <f>IF(_xlfn.XLOOKUP(Dico2[[#This Row],[Nom du champ]],[1]!ARMad[Donnée],[1]!ARMad[Donnée],"",0,1)="","","X")</f>
        <v>#REF!</v>
      </c>
      <c r="V165" s="218" t="e">
        <f>IF(_xlfn.XLOOKUP(Dico2[[#This Row],[Nom du champ]],[1]!NotifPrev[Donnée],[1]!NotifPrev[Donnée],"",0,1)="","","X")</f>
        <v>#REF!</v>
      </c>
      <c r="W165" s="218" t="e">
        <f>IF(_xlfn.XLOOKUP(Dico2[[#This Row],[Nom du champ]],[1]!CRInfoSyndic[Donnée],[1]!CRInfoSyndic[Donnée],"",0,1)="","","X")</f>
        <v>#REF!</v>
      </c>
      <c r="X165" s="218" t="e">
        <f>IF(_xlfn.XLOOKUP(Dico2[[#This Row],[Nom du champ]],[1]!Addu[Donnée],[1]!Addu[Donnée],"",0,1)="","","X")</f>
        <v>#REF!</v>
      </c>
      <c r="Y165" s="218" t="e">
        <f>IF(_xlfn.XLOOKUP(Dico2[[#This Row],[Nom du champ]],[1]!CRAddu[Donnée],[1]!CRAddu[Donnée],"",0,1)="","","X")</f>
        <v>#REF!</v>
      </c>
      <c r="Z165" s="218" t="e">
        <f>IF(_xlfn.XLOOKUP(Dico2[[#This Row],[Nom du champ]],[1]!CmdAnn[Donnée],[1]!CmdAnn[Donnée],"",0,1)="","","X")</f>
        <v>#REF!</v>
      </c>
      <c r="AA165" s="218" t="e">
        <f>IF(_xlfn.XLOOKUP(Dico2[[#This Row],[Nom du champ]],[1]!CRAnnu[Donnée],[1]!CRAnnu[Donnée],"",0,1)="","","X")</f>
        <v>#REF!</v>
      </c>
    </row>
    <row r="166" spans="1:27">
      <c r="A166" s="221" t="s">
        <v>188</v>
      </c>
      <c r="B166" s="221" t="s">
        <v>395</v>
      </c>
      <c r="D166" s="218" t="e">
        <f>IF(_xlfn.XLOOKUP(Dico2[[#This Row],[Nom du champ]],[1]!IPE[Donnée],[1]!IPE[Donnée],"",0,1)="","","X")</f>
        <v>#REF!</v>
      </c>
      <c r="E166" s="218" t="e">
        <f>IF(_xlfn.XLOOKUP(Dico2[[#This Row],[Nom du champ]],[1]!CmdPB[Donnée],[1]!CmdPB[Donnée],"",0,1)="","","X")</f>
        <v>#REF!</v>
      </c>
      <c r="F166" s="218" t="e">
        <f>IF(_xlfn.XLOOKUP(Dico2[[#This Row],[Nom du champ]],[1]!ARcmdPB[Donnée],[1]!ARcmdPB[Donnée],"",0,1)="","","X")</f>
        <v>#REF!</v>
      </c>
      <c r="G166" s="218" t="e">
        <f>IF(_xlfn.XLOOKUP(Dico2[[#This Row],[Nom du champ]],[1]!CRcmdPB[Donnée],[1]!CRcmdPB[Donnée],"",0,1)="","","X")</f>
        <v>#REF!</v>
      </c>
      <c r="H166" s="218" t="e">
        <f>IF(_xlfn.XLOOKUP(Dico2[[#This Row],[Nom du champ]],[1]!AnnulationPB[Donnée],[1]!AnnulationPB[Donnée],"",0,1)="","","X")</f>
        <v>#REF!</v>
      </c>
      <c r="I166" s="218" t="e">
        <f>IF(_xlfn.XLOOKUP(Dico2[[#This Row],[Nom du champ]],[1]!ARannulationPB[Donnée],[1]!ARannulationPB[Donnée],"",0,1)="","","X")</f>
        <v>#REF!</v>
      </c>
      <c r="J166" s="218" t="e">
        <f>IF(_xlfn.XLOOKUP(Dico2[[#This Row],[Nom du champ]],[1]!CmdExtU[Donnée],[1]!CmdExtU[Donnée],"",0,1)="","","X")</f>
        <v>#REF!</v>
      </c>
      <c r="K166" s="218" t="e">
        <f>IF(_xlfn.XLOOKUP(Dico2[[#This Row],[Nom du champ]],[1]!ARCmdExtU[Donnée],[1]!ARCmdExtU[Donnée],"",0,1)="","","X")</f>
        <v>#REF!</v>
      </c>
      <c r="L166" s="218" t="e">
        <f>IF(_xlfn.XLOOKUP(Dico2[[#This Row],[Nom du champ]],[1]!CRCmdExtU[Donnée],[1]!CRCmdExtU[Donnée],"",0,1)="","","X")</f>
        <v>#REF!</v>
      </c>
      <c r="M166" s="218" t="e">
        <f>IF(_xlfn.XLOOKUP(Dico2[[#This Row],[Nom du champ]],[1]!CRMad[Donnée],[1]!CRMad[Donnée],"",0,1)="","","X")</f>
        <v>#REF!</v>
      </c>
      <c r="N166" s="218" t="e">
        <f>IF(_xlfn.XLOOKUP(Dico2[[#This Row],[Nom du champ]],[1]!DeltaIPE[Donnée],[1]!DeltaIPE[Donnée],"",0,1)="","","X")</f>
        <v>#REF!</v>
      </c>
      <c r="O166" s="218" t="e">
        <f>IF(_xlfn.XLOOKUP(Dico2[[#This Row],[Nom du champ]],[1]!HistoIPE[Donnée],[1]!HistoIPE[Donnée],"",0,1)="","","X")</f>
        <v>#REF!</v>
      </c>
      <c r="P166" s="218" t="e">
        <f>IF(_xlfn.XLOOKUP(Dico2[[#This Row],[Nom du champ]],[1]!CPN[Donnée],[1]!CPN[Donnée],"",0,1)="","","X")</f>
        <v>#REF!</v>
      </c>
      <c r="Q166" s="218" t="e">
        <f>IF(_xlfn.XLOOKUP(Dico2[[#This Row],[Nom du champ]],[1]!DeltaCPN[Donnée],[1]!DeltaCPN[Donnée],"",0,1)="","","X")</f>
        <v>#REF!</v>
      </c>
      <c r="R166" s="218" t="e">
        <f>IF(_xlfn.XLOOKUP(Dico2[[#This Row],[Nom du champ]],[1]!HistoCPN[Donnée],[1]!HistoCPN[Donnée],"",0,1)="","","X")</f>
        <v>#REF!</v>
      </c>
      <c r="S166" s="218" t="e">
        <f>IF(_xlfn.XLOOKUP(Dico2[[#This Row],[Nom du champ]],[1]!CmdinfoPM[Donnée],[1]!CmdinfoPM[Donnée],"",0,1)="","","X")</f>
        <v>#REF!</v>
      </c>
      <c r="T166" s="218" t="e">
        <f>IF(_xlfn.XLOOKUP(Dico2[[#This Row],[Nom du champ]],[1]!ARCmdInfoPM[Donnée],[1]!ARCmdInfoPM[Donnée],"",0,1)="","","X")</f>
        <v>#REF!</v>
      </c>
      <c r="U166" s="218" t="e">
        <f>IF(_xlfn.XLOOKUP(Dico2[[#This Row],[Nom du champ]],[1]!ARMad[Donnée],[1]!ARMad[Donnée],"",0,1)="","","X")</f>
        <v>#REF!</v>
      </c>
      <c r="V166" s="218" t="e">
        <f>IF(_xlfn.XLOOKUP(Dico2[[#This Row],[Nom du champ]],[1]!NotifPrev[Donnée],[1]!NotifPrev[Donnée],"",0,1)="","","X")</f>
        <v>#REF!</v>
      </c>
      <c r="W166" s="218" t="e">
        <f>IF(_xlfn.XLOOKUP(Dico2[[#This Row],[Nom du champ]],[1]!CRInfoSyndic[Donnée],[1]!CRInfoSyndic[Donnée],"",0,1)="","","X")</f>
        <v>#REF!</v>
      </c>
      <c r="X166" s="218" t="e">
        <f>IF(_xlfn.XLOOKUP(Dico2[[#This Row],[Nom du champ]],[1]!Addu[Donnée],[1]!Addu[Donnée],"",0,1)="","","X")</f>
        <v>#REF!</v>
      </c>
      <c r="Y166" s="218" t="e">
        <f>IF(_xlfn.XLOOKUP(Dico2[[#This Row],[Nom du champ]],[1]!CRAddu[Donnée],[1]!CRAddu[Donnée],"",0,1)="","","X")</f>
        <v>#REF!</v>
      </c>
      <c r="Z166" s="218" t="e">
        <f>IF(_xlfn.XLOOKUP(Dico2[[#This Row],[Nom du champ]],[1]!CmdAnn[Donnée],[1]!CmdAnn[Donnée],"",0,1)="","","X")</f>
        <v>#REF!</v>
      </c>
      <c r="AA166" s="218" t="e">
        <f>IF(_xlfn.XLOOKUP(Dico2[[#This Row],[Nom du champ]],[1]!CRAnnu[Donnée],[1]!CRAnnu[Donnée],"",0,1)="","","X")</f>
        <v>#REF!</v>
      </c>
    </row>
    <row r="167" spans="1:27">
      <c r="A167" s="211" t="s">
        <v>538</v>
      </c>
      <c r="B167" s="211" t="s">
        <v>44</v>
      </c>
      <c r="D167" s="218" t="e">
        <f>IF(_xlfn.XLOOKUP(Dico2[[#This Row],[Nom du champ]],[1]!IPE[Donnée],[1]!IPE[Donnée],"",0,1)="","","X")</f>
        <v>#REF!</v>
      </c>
      <c r="E167" s="218" t="e">
        <f>IF(_xlfn.XLOOKUP(Dico2[[#This Row],[Nom du champ]],[1]!CmdPB[Donnée],[1]!CmdPB[Donnée],"",0,1)="","","X")</f>
        <v>#REF!</v>
      </c>
      <c r="F167" s="218" t="e">
        <f>IF(_xlfn.XLOOKUP(Dico2[[#This Row],[Nom du champ]],[1]!ARcmdPB[Donnée],[1]!ARcmdPB[Donnée],"",0,1)="","","X")</f>
        <v>#REF!</v>
      </c>
      <c r="G167" s="218" t="e">
        <f>IF(_xlfn.XLOOKUP(Dico2[[#This Row],[Nom du champ]],[1]!CRcmdPB[Donnée],[1]!CRcmdPB[Donnée],"",0,1)="","","X")</f>
        <v>#REF!</v>
      </c>
      <c r="H167" s="218" t="e">
        <f>IF(_xlfn.XLOOKUP(Dico2[[#This Row],[Nom du champ]],[1]!AnnulationPB[Donnée],[1]!AnnulationPB[Donnée],"",0,1)="","","X")</f>
        <v>#REF!</v>
      </c>
      <c r="I167" s="218" t="e">
        <f>IF(_xlfn.XLOOKUP(Dico2[[#This Row],[Nom du champ]],[1]!ARannulationPB[Donnée],[1]!ARannulationPB[Donnée],"",0,1)="","","X")</f>
        <v>#REF!</v>
      </c>
      <c r="J167" s="218" t="e">
        <f>IF(_xlfn.XLOOKUP(Dico2[[#This Row],[Nom du champ]],[1]!CmdExtU[Donnée],[1]!CmdExtU[Donnée],"",0,1)="","","X")</f>
        <v>#REF!</v>
      </c>
      <c r="K167" s="218" t="e">
        <f>IF(_xlfn.XLOOKUP(Dico2[[#This Row],[Nom du champ]],[1]!ARCmdExtU[Donnée],[1]!ARCmdExtU[Donnée],"",0,1)="","","X")</f>
        <v>#REF!</v>
      </c>
      <c r="L167" s="218" t="e">
        <f>IF(_xlfn.XLOOKUP(Dico2[[#This Row],[Nom du champ]],[1]!CRCmdExtU[Donnée],[1]!CRCmdExtU[Donnée],"",0,1)="","","X")</f>
        <v>#REF!</v>
      </c>
      <c r="M167" s="218" t="e">
        <f>IF(_xlfn.XLOOKUP(Dico2[[#This Row],[Nom du champ]],[1]!CRMad[Donnée],[1]!CRMad[Donnée],"",0,1)="","","X")</f>
        <v>#REF!</v>
      </c>
      <c r="N167" s="218" t="e">
        <f>IF(_xlfn.XLOOKUP(Dico2[[#This Row],[Nom du champ]],[1]!DeltaIPE[Donnée],[1]!DeltaIPE[Donnée],"",0,1)="","","X")</f>
        <v>#REF!</v>
      </c>
      <c r="O167" s="218" t="e">
        <f>IF(_xlfn.XLOOKUP(Dico2[[#This Row],[Nom du champ]],[1]!HistoIPE[Donnée],[1]!HistoIPE[Donnée],"",0,1)="","","X")</f>
        <v>#REF!</v>
      </c>
      <c r="P167" s="218" t="e">
        <f>IF(_xlfn.XLOOKUP(Dico2[[#This Row],[Nom du champ]],[1]!CPN[Donnée],[1]!CPN[Donnée],"",0,1)="","","X")</f>
        <v>#REF!</v>
      </c>
      <c r="Q167" s="218" t="e">
        <f>IF(_xlfn.XLOOKUP(Dico2[[#This Row],[Nom du champ]],[1]!DeltaCPN[Donnée],[1]!DeltaCPN[Donnée],"",0,1)="","","X")</f>
        <v>#REF!</v>
      </c>
      <c r="R167" s="218" t="e">
        <f>IF(_xlfn.XLOOKUP(Dico2[[#This Row],[Nom du champ]],[1]!HistoCPN[Donnée],[1]!HistoCPN[Donnée],"",0,1)="","","X")</f>
        <v>#REF!</v>
      </c>
      <c r="S167" s="218" t="e">
        <f>IF(_xlfn.XLOOKUP(Dico2[[#This Row],[Nom du champ]],[1]!CmdinfoPM[Donnée],[1]!CmdinfoPM[Donnée],"",0,1)="","","X")</f>
        <v>#REF!</v>
      </c>
      <c r="T167" s="218" t="e">
        <f>IF(_xlfn.XLOOKUP(Dico2[[#This Row],[Nom du champ]],[1]!ARCmdInfoPM[Donnée],[1]!ARCmdInfoPM[Donnée],"",0,1)="","","X")</f>
        <v>#REF!</v>
      </c>
      <c r="U167" s="218" t="e">
        <f>IF(_xlfn.XLOOKUP(Dico2[[#This Row],[Nom du champ]],[1]!ARMad[Donnée],[1]!ARMad[Donnée],"",0,1)="","","X")</f>
        <v>#REF!</v>
      </c>
      <c r="V167" s="218" t="e">
        <f>IF(_xlfn.XLOOKUP(Dico2[[#This Row],[Nom du champ]],[1]!NotifPrev[Donnée],[1]!NotifPrev[Donnée],"",0,1)="","","X")</f>
        <v>#REF!</v>
      </c>
      <c r="W167" s="218" t="e">
        <f>IF(_xlfn.XLOOKUP(Dico2[[#This Row],[Nom du champ]],[1]!CRInfoSyndic[Donnée],[1]!CRInfoSyndic[Donnée],"",0,1)="","","X")</f>
        <v>#REF!</v>
      </c>
      <c r="X167" s="218" t="e">
        <f>IF(_xlfn.XLOOKUP(Dico2[[#This Row],[Nom du champ]],[1]!Addu[Donnée],[1]!Addu[Donnée],"",0,1)="","","X")</f>
        <v>#REF!</v>
      </c>
      <c r="Y167" s="218" t="e">
        <f>IF(_xlfn.XLOOKUP(Dico2[[#This Row],[Nom du champ]],[1]!CRAddu[Donnée],[1]!CRAddu[Donnée],"",0,1)="","","X")</f>
        <v>#REF!</v>
      </c>
      <c r="Z167" s="218" t="e">
        <f>IF(_xlfn.XLOOKUP(Dico2[[#This Row],[Nom du champ]],[1]!CmdAnn[Donnée],[1]!CmdAnn[Donnée],"",0,1)="","","X")</f>
        <v>#REF!</v>
      </c>
      <c r="AA167" s="218" t="e">
        <f>IF(_xlfn.XLOOKUP(Dico2[[#This Row],[Nom du champ]],[1]!CRAnnu[Donnée],[1]!CRAnnu[Donnée],"",0,1)="","","X")</f>
        <v>#REF!</v>
      </c>
    </row>
    <row r="168" spans="1:27">
      <c r="A168" s="220" t="s">
        <v>173</v>
      </c>
      <c r="B168" s="211" t="s">
        <v>42</v>
      </c>
      <c r="D168" s="218" t="e">
        <f>IF(_xlfn.XLOOKUP(Dico2[[#This Row],[Nom du champ]],[1]!IPE[Donnée],[1]!IPE[Donnée],"",0,1)="","","X")</f>
        <v>#REF!</v>
      </c>
      <c r="E168" s="218" t="e">
        <f>IF(_xlfn.XLOOKUP(Dico2[[#This Row],[Nom du champ]],[1]!CmdPB[Donnée],[1]!CmdPB[Donnée],"",0,1)="","","X")</f>
        <v>#REF!</v>
      </c>
      <c r="F168" s="218" t="e">
        <f>IF(_xlfn.XLOOKUP(Dico2[[#This Row],[Nom du champ]],[1]!ARcmdPB[Donnée],[1]!ARcmdPB[Donnée],"",0,1)="","","X")</f>
        <v>#REF!</v>
      </c>
      <c r="G168" s="218" t="e">
        <f>IF(_xlfn.XLOOKUP(Dico2[[#This Row],[Nom du champ]],[1]!CRcmdPB[Donnée],[1]!CRcmdPB[Donnée],"",0,1)="","","X")</f>
        <v>#REF!</v>
      </c>
      <c r="H168" s="218" t="e">
        <f>IF(_xlfn.XLOOKUP(Dico2[[#This Row],[Nom du champ]],[1]!AnnulationPB[Donnée],[1]!AnnulationPB[Donnée],"",0,1)="","","X")</f>
        <v>#REF!</v>
      </c>
      <c r="I168" s="218" t="e">
        <f>IF(_xlfn.XLOOKUP(Dico2[[#This Row],[Nom du champ]],[1]!ARannulationPB[Donnée],[1]!ARannulationPB[Donnée],"",0,1)="","","X")</f>
        <v>#REF!</v>
      </c>
      <c r="J168" s="218" t="e">
        <f>IF(_xlfn.XLOOKUP(Dico2[[#This Row],[Nom du champ]],[1]!CmdExtU[Donnée],[1]!CmdExtU[Donnée],"",0,1)="","","X")</f>
        <v>#REF!</v>
      </c>
      <c r="K168" s="218" t="e">
        <f>IF(_xlfn.XLOOKUP(Dico2[[#This Row],[Nom du champ]],[1]!ARCmdExtU[Donnée],[1]!ARCmdExtU[Donnée],"",0,1)="","","X")</f>
        <v>#REF!</v>
      </c>
      <c r="L168" s="218" t="e">
        <f>IF(_xlfn.XLOOKUP(Dico2[[#This Row],[Nom du champ]],[1]!CRCmdExtU[Donnée],[1]!CRCmdExtU[Donnée],"",0,1)="","","X")</f>
        <v>#REF!</v>
      </c>
      <c r="M168" s="218" t="e">
        <f>IF(_xlfn.XLOOKUP(Dico2[[#This Row],[Nom du champ]],[1]!CRMad[Donnée],[1]!CRMad[Donnée],"",0,1)="","","X")</f>
        <v>#REF!</v>
      </c>
      <c r="N168" s="218" t="e">
        <f>IF(_xlfn.XLOOKUP(Dico2[[#This Row],[Nom du champ]],[1]!DeltaIPE[Donnée],[1]!DeltaIPE[Donnée],"",0,1)="","","X")</f>
        <v>#REF!</v>
      </c>
      <c r="O168" s="218" t="e">
        <f>IF(_xlfn.XLOOKUP(Dico2[[#This Row],[Nom du champ]],[1]!HistoIPE[Donnée],[1]!HistoIPE[Donnée],"",0,1)="","","X")</f>
        <v>#REF!</v>
      </c>
      <c r="P168" s="218" t="e">
        <f>IF(_xlfn.XLOOKUP(Dico2[[#This Row],[Nom du champ]],[1]!CPN[Donnée],[1]!CPN[Donnée],"",0,1)="","","X")</f>
        <v>#REF!</v>
      </c>
      <c r="Q168" s="218" t="e">
        <f>IF(_xlfn.XLOOKUP(Dico2[[#This Row],[Nom du champ]],[1]!DeltaCPN[Donnée],[1]!DeltaCPN[Donnée],"",0,1)="","","X")</f>
        <v>#REF!</v>
      </c>
      <c r="R168" s="218" t="e">
        <f>IF(_xlfn.XLOOKUP(Dico2[[#This Row],[Nom du champ]],[1]!HistoCPN[Donnée],[1]!HistoCPN[Donnée],"",0,1)="","","X")</f>
        <v>#REF!</v>
      </c>
      <c r="S168" s="218" t="e">
        <f>IF(_xlfn.XLOOKUP(Dico2[[#This Row],[Nom du champ]],[1]!CmdinfoPM[Donnée],[1]!CmdinfoPM[Donnée],"",0,1)="","","X")</f>
        <v>#REF!</v>
      </c>
      <c r="T168" s="218" t="e">
        <f>IF(_xlfn.XLOOKUP(Dico2[[#This Row],[Nom du champ]],[1]!ARCmdInfoPM[Donnée],[1]!ARCmdInfoPM[Donnée],"",0,1)="","","X")</f>
        <v>#REF!</v>
      </c>
      <c r="U168" s="218" t="e">
        <f>IF(_xlfn.XLOOKUP(Dico2[[#This Row],[Nom du champ]],[1]!ARMad[Donnée],[1]!ARMad[Donnée],"",0,1)="","","X")</f>
        <v>#REF!</v>
      </c>
      <c r="V168" s="218" t="e">
        <f>IF(_xlfn.XLOOKUP(Dico2[[#This Row],[Nom du champ]],[1]!NotifPrev[Donnée],[1]!NotifPrev[Donnée],"",0,1)="","","X")</f>
        <v>#REF!</v>
      </c>
      <c r="W168" s="218" t="e">
        <f>IF(_xlfn.XLOOKUP(Dico2[[#This Row],[Nom du champ]],[1]!CRInfoSyndic[Donnée],[1]!CRInfoSyndic[Donnée],"",0,1)="","","X")</f>
        <v>#REF!</v>
      </c>
      <c r="X168" s="218" t="e">
        <f>IF(_xlfn.XLOOKUP(Dico2[[#This Row],[Nom du champ]],[1]!Addu[Donnée],[1]!Addu[Donnée],"",0,1)="","","X")</f>
        <v>#REF!</v>
      </c>
      <c r="Y168" s="218" t="e">
        <f>IF(_xlfn.XLOOKUP(Dico2[[#This Row],[Nom du champ]],[1]!CRAddu[Donnée],[1]!CRAddu[Donnée],"",0,1)="","","X")</f>
        <v>#REF!</v>
      </c>
      <c r="Z168" s="218" t="e">
        <f>IF(_xlfn.XLOOKUP(Dico2[[#This Row],[Nom du champ]],[1]!CmdAnn[Donnée],[1]!CmdAnn[Donnée],"",0,1)="","","X")</f>
        <v>#REF!</v>
      </c>
      <c r="AA168" s="218" t="e">
        <f>IF(_xlfn.XLOOKUP(Dico2[[#This Row],[Nom du champ]],[1]!CRAnnu[Donnée],[1]!CRAnnu[Donnée],"",0,1)="","","X")</f>
        <v>#REF!</v>
      </c>
    </row>
    <row r="169" spans="1:27">
      <c r="A169" s="211" t="s">
        <v>731</v>
      </c>
      <c r="B169" s="209" t="s">
        <v>40</v>
      </c>
      <c r="C169" s="243" t="s">
        <v>692</v>
      </c>
      <c r="D169" s="218" t="e">
        <f>IF(_xlfn.XLOOKUP(Dico2[[#This Row],[Nom du champ]],[1]!IPE[Donnée],[1]!IPE[Donnée],"",0,1)="","","X")</f>
        <v>#REF!</v>
      </c>
      <c r="E169" s="218" t="e">
        <f>IF(_xlfn.XLOOKUP(Dico2[[#This Row],[Nom du champ]],[1]!CmdPB[Donnée],[1]!CmdPB[Donnée],"",0,1)="","","X")</f>
        <v>#REF!</v>
      </c>
      <c r="F169" s="218" t="e">
        <f>IF(_xlfn.XLOOKUP(Dico2[[#This Row],[Nom du champ]],[1]!ARcmdPB[Donnée],[1]!ARcmdPB[Donnée],"",0,1)="","","X")</f>
        <v>#REF!</v>
      </c>
      <c r="G169" s="218" t="e">
        <f>IF(_xlfn.XLOOKUP(Dico2[[#This Row],[Nom du champ]],[1]!CRcmdPB[Donnée],[1]!CRcmdPB[Donnée],"",0,1)="","","X")</f>
        <v>#REF!</v>
      </c>
      <c r="H169" s="218" t="e">
        <f>IF(_xlfn.XLOOKUP(Dico2[[#This Row],[Nom du champ]],[1]!AnnulationPB[Donnée],[1]!AnnulationPB[Donnée],"",0,1)="","","X")</f>
        <v>#REF!</v>
      </c>
      <c r="I169" s="218" t="e">
        <f>IF(_xlfn.XLOOKUP(Dico2[[#This Row],[Nom du champ]],[1]!ARannulationPB[Donnée],[1]!ARannulationPB[Donnée],"",0,1)="","","X")</f>
        <v>#REF!</v>
      </c>
      <c r="J169" s="218" t="e">
        <f>IF(_xlfn.XLOOKUP(Dico2[[#This Row],[Nom du champ]],[1]!CmdExtU[Donnée],[1]!CmdExtU[Donnée],"",0,1)="","","X")</f>
        <v>#REF!</v>
      </c>
      <c r="K169" s="218" t="e">
        <f>IF(_xlfn.XLOOKUP(Dico2[[#This Row],[Nom du champ]],[1]!ARCmdExtU[Donnée],[1]!ARCmdExtU[Donnée],"",0,1)="","","X")</f>
        <v>#REF!</v>
      </c>
      <c r="L169" s="218" t="e">
        <f>IF(_xlfn.XLOOKUP(Dico2[[#This Row],[Nom du champ]],[1]!CRCmdExtU[Donnée],[1]!CRCmdExtU[Donnée],"",0,1)="","","X")</f>
        <v>#REF!</v>
      </c>
      <c r="M169" s="218" t="e">
        <f>IF(_xlfn.XLOOKUP(Dico2[[#This Row],[Nom du champ]],[1]!CRMad[Donnée],[1]!CRMad[Donnée],"",0,1)="","","X")</f>
        <v>#REF!</v>
      </c>
      <c r="N169" s="218" t="e">
        <f>IF(_xlfn.XLOOKUP(Dico2[[#This Row],[Nom du champ]],[1]!DeltaIPE[Donnée],[1]!DeltaIPE[Donnée],"",0,1)="","","X")</f>
        <v>#REF!</v>
      </c>
      <c r="O169" s="218" t="e">
        <f>IF(_xlfn.XLOOKUP(Dico2[[#This Row],[Nom du champ]],[1]!HistoIPE[Donnée],[1]!HistoIPE[Donnée],"",0,1)="","","X")</f>
        <v>#REF!</v>
      </c>
      <c r="P169" s="218" t="e">
        <f>IF(_xlfn.XLOOKUP(Dico2[[#This Row],[Nom du champ]],[1]!CPN[Donnée],[1]!CPN[Donnée],"",0,1)="","","X")</f>
        <v>#REF!</v>
      </c>
      <c r="Q169" s="218" t="e">
        <f>IF(_xlfn.XLOOKUP(Dico2[[#This Row],[Nom du champ]],[1]!DeltaCPN[Donnée],[1]!DeltaCPN[Donnée],"",0,1)="","","X")</f>
        <v>#REF!</v>
      </c>
      <c r="R169" s="218" t="e">
        <f>IF(_xlfn.XLOOKUP(Dico2[[#This Row],[Nom du champ]],[1]!HistoCPN[Donnée],[1]!HistoCPN[Donnée],"",0,1)="","","X")</f>
        <v>#REF!</v>
      </c>
      <c r="S169" s="218" t="e">
        <f>IF(_xlfn.XLOOKUP(Dico2[[#This Row],[Nom du champ]],[1]!CmdinfoPM[Donnée],[1]!CmdinfoPM[Donnée],"",0,1)="","","X")</f>
        <v>#REF!</v>
      </c>
      <c r="T169" s="218" t="e">
        <f>IF(_xlfn.XLOOKUP(Dico2[[#This Row],[Nom du champ]],[1]!ARCmdInfoPM[Donnée],[1]!ARCmdInfoPM[Donnée],"",0,1)="","","X")</f>
        <v>#REF!</v>
      </c>
      <c r="U169" s="218" t="e">
        <f>IF(_xlfn.XLOOKUP(Dico2[[#This Row],[Nom du champ]],[1]!ARMad[Donnée],[1]!ARMad[Donnée],"",0,1)="","","X")</f>
        <v>#REF!</v>
      </c>
      <c r="V169" s="218" t="e">
        <f>IF(_xlfn.XLOOKUP(Dico2[[#This Row],[Nom du champ]],[1]!NotifPrev[Donnée],[1]!NotifPrev[Donnée],"",0,1)="","","X")</f>
        <v>#REF!</v>
      </c>
      <c r="W169" s="218" t="e">
        <f>IF(_xlfn.XLOOKUP(Dico2[[#This Row],[Nom du champ]],[1]!CRInfoSyndic[Donnée],[1]!CRInfoSyndic[Donnée],"",0,1)="","","X")</f>
        <v>#REF!</v>
      </c>
      <c r="X169" s="218" t="e">
        <f>IF(_xlfn.XLOOKUP(Dico2[[#This Row],[Nom du champ]],[1]!Addu[Donnée],[1]!Addu[Donnée],"",0,1)="","","X")</f>
        <v>#REF!</v>
      </c>
      <c r="Y169" s="218" t="e">
        <f>IF(_xlfn.XLOOKUP(Dico2[[#This Row],[Nom du champ]],[1]!CRAddu[Donnée],[1]!CRAddu[Donnée],"",0,1)="","","X")</f>
        <v>#REF!</v>
      </c>
      <c r="Z169" s="218" t="e">
        <f>IF(_xlfn.XLOOKUP(Dico2[[#This Row],[Nom du champ]],[1]!CmdAnn[Donnée],[1]!CmdAnn[Donnée],"",0,1)="","","X")</f>
        <v>#REF!</v>
      </c>
      <c r="AA169" s="218" t="e">
        <f>IF(_xlfn.XLOOKUP(Dico2[[#This Row],[Nom du champ]],[1]!CRAnnu[Donnée],[1]!CRAnnu[Donnée],"",0,1)="","","X")</f>
        <v>#REF!</v>
      </c>
    </row>
    <row r="170" spans="1:27">
      <c r="A170" s="211" t="s">
        <v>732</v>
      </c>
      <c r="B170" s="209" t="s">
        <v>42</v>
      </c>
      <c r="C170" s="243" t="s">
        <v>692</v>
      </c>
      <c r="D170" s="218" t="e">
        <f>IF(_xlfn.XLOOKUP(Dico2[[#This Row],[Nom du champ]],[1]!IPE[Donnée],[1]!IPE[Donnée],"",0,1)="","","X")</f>
        <v>#REF!</v>
      </c>
      <c r="E170" s="218" t="e">
        <f>IF(_xlfn.XLOOKUP(Dico2[[#This Row],[Nom du champ]],[1]!CmdPB[Donnée],[1]!CmdPB[Donnée],"",0,1)="","","X")</f>
        <v>#REF!</v>
      </c>
      <c r="F170" s="218" t="e">
        <f>IF(_xlfn.XLOOKUP(Dico2[[#This Row],[Nom du champ]],[1]!ARcmdPB[Donnée],[1]!ARcmdPB[Donnée],"",0,1)="","","X")</f>
        <v>#REF!</v>
      </c>
      <c r="G170" s="218" t="e">
        <f>IF(_xlfn.XLOOKUP(Dico2[[#This Row],[Nom du champ]],[1]!CRcmdPB[Donnée],[1]!CRcmdPB[Donnée],"",0,1)="","","X")</f>
        <v>#REF!</v>
      </c>
      <c r="H170" s="218" t="e">
        <f>IF(_xlfn.XLOOKUP(Dico2[[#This Row],[Nom du champ]],[1]!AnnulationPB[Donnée],[1]!AnnulationPB[Donnée],"",0,1)="","","X")</f>
        <v>#REF!</v>
      </c>
      <c r="I170" s="218" t="e">
        <f>IF(_xlfn.XLOOKUP(Dico2[[#This Row],[Nom du champ]],[1]!ARannulationPB[Donnée],[1]!ARannulationPB[Donnée],"",0,1)="","","X")</f>
        <v>#REF!</v>
      </c>
      <c r="J170" s="218" t="e">
        <f>IF(_xlfn.XLOOKUP(Dico2[[#This Row],[Nom du champ]],[1]!CmdExtU[Donnée],[1]!CmdExtU[Donnée],"",0,1)="","","X")</f>
        <v>#REF!</v>
      </c>
      <c r="K170" s="218" t="e">
        <f>IF(_xlfn.XLOOKUP(Dico2[[#This Row],[Nom du champ]],[1]!ARCmdExtU[Donnée],[1]!ARCmdExtU[Donnée],"",0,1)="","","X")</f>
        <v>#REF!</v>
      </c>
      <c r="L170" s="218" t="e">
        <f>IF(_xlfn.XLOOKUP(Dico2[[#This Row],[Nom du champ]],[1]!CRCmdExtU[Donnée],[1]!CRCmdExtU[Donnée],"",0,1)="","","X")</f>
        <v>#REF!</v>
      </c>
      <c r="M170" s="218" t="e">
        <f>IF(_xlfn.XLOOKUP(Dico2[[#This Row],[Nom du champ]],[1]!CRMad[Donnée],[1]!CRMad[Donnée],"",0,1)="","","X")</f>
        <v>#REF!</v>
      </c>
      <c r="N170" s="218" t="e">
        <f>IF(_xlfn.XLOOKUP(Dico2[[#This Row],[Nom du champ]],[1]!DeltaIPE[Donnée],[1]!DeltaIPE[Donnée],"",0,1)="","","X")</f>
        <v>#REF!</v>
      </c>
      <c r="O170" s="218" t="e">
        <f>IF(_xlfn.XLOOKUP(Dico2[[#This Row],[Nom du champ]],[1]!HistoIPE[Donnée],[1]!HistoIPE[Donnée],"",0,1)="","","X")</f>
        <v>#REF!</v>
      </c>
      <c r="P170" s="218" t="e">
        <f>IF(_xlfn.XLOOKUP(Dico2[[#This Row],[Nom du champ]],[1]!CPN[Donnée],[1]!CPN[Donnée],"",0,1)="","","X")</f>
        <v>#REF!</v>
      </c>
      <c r="Q170" s="218" t="e">
        <f>IF(_xlfn.XLOOKUP(Dico2[[#This Row],[Nom du champ]],[1]!DeltaCPN[Donnée],[1]!DeltaCPN[Donnée],"",0,1)="","","X")</f>
        <v>#REF!</v>
      </c>
      <c r="R170" s="218" t="e">
        <f>IF(_xlfn.XLOOKUP(Dico2[[#This Row],[Nom du champ]],[1]!HistoCPN[Donnée],[1]!HistoCPN[Donnée],"",0,1)="","","X")</f>
        <v>#REF!</v>
      </c>
      <c r="S170" s="218" t="e">
        <f>IF(_xlfn.XLOOKUP(Dico2[[#This Row],[Nom du champ]],[1]!CmdinfoPM[Donnée],[1]!CmdinfoPM[Donnée],"",0,1)="","","X")</f>
        <v>#REF!</v>
      </c>
      <c r="T170" s="218" t="e">
        <f>IF(_xlfn.XLOOKUP(Dico2[[#This Row],[Nom du champ]],[1]!ARCmdInfoPM[Donnée],[1]!ARCmdInfoPM[Donnée],"",0,1)="","","X")</f>
        <v>#REF!</v>
      </c>
      <c r="U170" s="218" t="e">
        <f>IF(_xlfn.XLOOKUP(Dico2[[#This Row],[Nom du champ]],[1]!ARMad[Donnée],[1]!ARMad[Donnée],"",0,1)="","","X")</f>
        <v>#REF!</v>
      </c>
      <c r="V170" s="218" t="e">
        <f>IF(_xlfn.XLOOKUP(Dico2[[#This Row],[Nom du champ]],[1]!NotifPrev[Donnée],[1]!NotifPrev[Donnée],"",0,1)="","","X")</f>
        <v>#REF!</v>
      </c>
      <c r="W170" s="218" t="e">
        <f>IF(_xlfn.XLOOKUP(Dico2[[#This Row],[Nom du champ]],[1]!CRInfoSyndic[Donnée],[1]!CRInfoSyndic[Donnée],"",0,1)="","","X")</f>
        <v>#REF!</v>
      </c>
      <c r="X170" s="218" t="e">
        <f>IF(_xlfn.XLOOKUP(Dico2[[#This Row],[Nom du champ]],[1]!Addu[Donnée],[1]!Addu[Donnée],"",0,1)="","","X")</f>
        <v>#REF!</v>
      </c>
      <c r="Y170" s="218" t="e">
        <f>IF(_xlfn.XLOOKUP(Dico2[[#This Row],[Nom du champ]],[1]!CRAddu[Donnée],[1]!CRAddu[Donnée],"",0,1)="","","X")</f>
        <v>#REF!</v>
      </c>
      <c r="Z170" s="218" t="e">
        <f>IF(_xlfn.XLOOKUP(Dico2[[#This Row],[Nom du champ]],[1]!CmdAnn[Donnée],[1]!CmdAnn[Donnée],"",0,1)="","","X")</f>
        <v>#REF!</v>
      </c>
      <c r="AA170" s="218" t="e">
        <f>IF(_xlfn.XLOOKUP(Dico2[[#This Row],[Nom du champ]],[1]!CRAnnu[Donnée],[1]!CRAnnu[Donnée],"",0,1)="","","X")</f>
        <v>#REF!</v>
      </c>
    </row>
    <row r="171" spans="1:27">
      <c r="A171" s="211" t="s">
        <v>738</v>
      </c>
      <c r="B171" s="209" t="s">
        <v>739</v>
      </c>
      <c r="C171" s="243" t="s">
        <v>380</v>
      </c>
      <c r="D171" s="218" t="e">
        <f>IF(_xlfn.XLOOKUP(Dico2[[#This Row],[Nom du champ]],[1]!IPE[Donnée],[1]!IPE[Donnée],"",0,1)="","","X")</f>
        <v>#REF!</v>
      </c>
      <c r="E171" s="218" t="e">
        <f>IF(_xlfn.XLOOKUP(Dico2[[#This Row],[Nom du champ]],[1]!CmdPB[Donnée],[1]!CmdPB[Donnée],"",0,1)="","","X")</f>
        <v>#REF!</v>
      </c>
      <c r="F171" s="218" t="e">
        <f>IF(_xlfn.XLOOKUP(Dico2[[#This Row],[Nom du champ]],[1]!ARcmdPB[Donnée],[1]!ARcmdPB[Donnée],"",0,1)="","","X")</f>
        <v>#REF!</v>
      </c>
      <c r="G171" s="218" t="e">
        <f>IF(_xlfn.XLOOKUP(Dico2[[#This Row],[Nom du champ]],[1]!CRcmdPB[Donnée],[1]!CRcmdPB[Donnée],"",0,1)="","","X")</f>
        <v>#REF!</v>
      </c>
      <c r="H171" s="218" t="e">
        <f>IF(_xlfn.XLOOKUP(Dico2[[#This Row],[Nom du champ]],[1]!AnnulationPB[Donnée],[1]!AnnulationPB[Donnée],"",0,1)="","","X")</f>
        <v>#REF!</v>
      </c>
      <c r="I171" s="218" t="e">
        <f>IF(_xlfn.XLOOKUP(Dico2[[#This Row],[Nom du champ]],[1]!ARannulationPB[Donnée],[1]!ARannulationPB[Donnée],"",0,1)="","","X")</f>
        <v>#REF!</v>
      </c>
      <c r="J171" s="218" t="e">
        <f>IF(_xlfn.XLOOKUP(Dico2[[#This Row],[Nom du champ]],[1]!CmdExtU[Donnée],[1]!CmdExtU[Donnée],"",0,1)="","","X")</f>
        <v>#REF!</v>
      </c>
      <c r="K171" s="218" t="e">
        <f>IF(_xlfn.XLOOKUP(Dico2[[#This Row],[Nom du champ]],[1]!ARCmdExtU[Donnée],[1]!ARCmdExtU[Donnée],"",0,1)="","","X")</f>
        <v>#REF!</v>
      </c>
      <c r="L171" s="218" t="e">
        <f>IF(_xlfn.XLOOKUP(Dico2[[#This Row],[Nom du champ]],[1]!CRCmdExtU[Donnée],[1]!CRCmdExtU[Donnée],"",0,1)="","","X")</f>
        <v>#REF!</v>
      </c>
      <c r="M171" s="218" t="e">
        <f>IF(_xlfn.XLOOKUP(Dico2[[#This Row],[Nom du champ]],[1]!CRMad[Donnée],[1]!CRMad[Donnée],"",0,1)="","","X")</f>
        <v>#REF!</v>
      </c>
      <c r="N171" s="218" t="e">
        <f>IF(_xlfn.XLOOKUP(Dico2[[#This Row],[Nom du champ]],[1]!DeltaIPE[Donnée],[1]!DeltaIPE[Donnée],"",0,1)="","","X")</f>
        <v>#REF!</v>
      </c>
      <c r="O171" s="218" t="e">
        <f>IF(_xlfn.XLOOKUP(Dico2[[#This Row],[Nom du champ]],[1]!HistoIPE[Donnée],[1]!HistoIPE[Donnée],"",0,1)="","","X")</f>
        <v>#REF!</v>
      </c>
      <c r="P171" s="218" t="e">
        <f>IF(_xlfn.XLOOKUP(Dico2[[#This Row],[Nom du champ]],[1]!CPN[Donnée],[1]!CPN[Donnée],"",0,1)="","","X")</f>
        <v>#REF!</v>
      </c>
      <c r="Q171" s="218" t="e">
        <f>IF(_xlfn.XLOOKUP(Dico2[[#This Row],[Nom du champ]],[1]!DeltaCPN[Donnée],[1]!DeltaCPN[Donnée],"",0,1)="","","X")</f>
        <v>#REF!</v>
      </c>
      <c r="R171" s="218" t="e">
        <f>IF(_xlfn.XLOOKUP(Dico2[[#This Row],[Nom du champ]],[1]!HistoCPN[Donnée],[1]!HistoCPN[Donnée],"",0,1)="","","X")</f>
        <v>#REF!</v>
      </c>
      <c r="S171" s="218" t="e">
        <f>IF(_xlfn.XLOOKUP(Dico2[[#This Row],[Nom du champ]],[1]!CmdinfoPM[Donnée],[1]!CmdinfoPM[Donnée],"",0,1)="","","X")</f>
        <v>#REF!</v>
      </c>
      <c r="T171" s="218" t="e">
        <f>IF(_xlfn.XLOOKUP(Dico2[[#This Row],[Nom du champ]],[1]!ARCmdInfoPM[Donnée],[1]!ARCmdInfoPM[Donnée],"",0,1)="","","X")</f>
        <v>#REF!</v>
      </c>
      <c r="U171" s="218" t="e">
        <f>IF(_xlfn.XLOOKUP(Dico2[[#This Row],[Nom du champ]],[1]!ARMad[Donnée],[1]!ARMad[Donnée],"",0,1)="","","X")</f>
        <v>#REF!</v>
      </c>
      <c r="V171" s="218" t="e">
        <f>IF(_xlfn.XLOOKUP(Dico2[[#This Row],[Nom du champ]],[1]!NotifPrev[Donnée],[1]!NotifPrev[Donnée],"",0,1)="","","X")</f>
        <v>#REF!</v>
      </c>
      <c r="W171" s="218" t="e">
        <f>IF(_xlfn.XLOOKUP(Dico2[[#This Row],[Nom du champ]],[1]!CRInfoSyndic[Donnée],[1]!CRInfoSyndic[Donnée],"",0,1)="","","X")</f>
        <v>#REF!</v>
      </c>
      <c r="X171" s="218" t="e">
        <f>IF(_xlfn.XLOOKUP(Dico2[[#This Row],[Nom du champ]],[1]!Addu[Donnée],[1]!Addu[Donnée],"",0,1)="","","X")</f>
        <v>#REF!</v>
      </c>
      <c r="Y171" s="218" t="e">
        <f>IF(_xlfn.XLOOKUP(Dico2[[#This Row],[Nom du champ]],[1]!CRAddu[Donnée],[1]!CRAddu[Donnée],"",0,1)="","","X")</f>
        <v>#REF!</v>
      </c>
      <c r="Z171" s="218" t="e">
        <f>IF(_xlfn.XLOOKUP(Dico2[[#This Row],[Nom du champ]],[1]!CmdAnn[Donnée],[1]!CmdAnn[Donnée],"",0,1)="","","X")</f>
        <v>#REF!</v>
      </c>
      <c r="AA171" s="218" t="e">
        <f>IF(_xlfn.XLOOKUP(Dico2[[#This Row],[Nom du champ]],[1]!CRAnnu[Donnée],[1]!CRAnnu[Donnée],"",0,1)="","","X")</f>
        <v>#REF!</v>
      </c>
    </row>
    <row r="172" spans="1:27">
      <c r="A172" s="219" t="s">
        <v>25</v>
      </c>
      <c r="B172" s="221"/>
      <c r="D172" s="218" t="e">
        <f>IF(_xlfn.XLOOKUP(Dico2[[#This Row],[Nom du champ]],[1]!IPE[Donnée],[1]!IPE[Donnée],"",0,1)="","","X")</f>
        <v>#REF!</v>
      </c>
      <c r="E172" s="218" t="e">
        <f>IF(_xlfn.XLOOKUP(Dico2[[#This Row],[Nom du champ]],[1]!CmdPB[Donnée],[1]!CmdPB[Donnée],"",0,1)="","","X")</f>
        <v>#REF!</v>
      </c>
      <c r="F172" s="218" t="e">
        <f>IF(_xlfn.XLOOKUP(Dico2[[#This Row],[Nom du champ]],[1]!ARcmdPB[Donnée],[1]!ARcmdPB[Donnée],"",0,1)="","","X")</f>
        <v>#REF!</v>
      </c>
      <c r="G172" s="218" t="e">
        <f>IF(_xlfn.XLOOKUP(Dico2[[#This Row],[Nom du champ]],[1]!CRcmdPB[Donnée],[1]!CRcmdPB[Donnée],"",0,1)="","","X")</f>
        <v>#REF!</v>
      </c>
      <c r="H172" s="218" t="e">
        <f>IF(_xlfn.XLOOKUP(Dico2[[#This Row],[Nom du champ]],[1]!AnnulationPB[Donnée],[1]!AnnulationPB[Donnée],"",0,1)="","","X")</f>
        <v>#REF!</v>
      </c>
      <c r="I172" s="218" t="e">
        <f>IF(_xlfn.XLOOKUP(Dico2[[#This Row],[Nom du champ]],[1]!ARannulationPB[Donnée],[1]!ARannulationPB[Donnée],"",0,1)="","","X")</f>
        <v>#REF!</v>
      </c>
      <c r="J172" s="218" t="e">
        <f>IF(_xlfn.XLOOKUP(Dico2[[#This Row],[Nom du champ]],[1]!CmdExtU[Donnée],[1]!CmdExtU[Donnée],"",0,1)="","","X")</f>
        <v>#REF!</v>
      </c>
      <c r="K172" s="218" t="e">
        <f>IF(_xlfn.XLOOKUP(Dico2[[#This Row],[Nom du champ]],[1]!ARCmdExtU[Donnée],[1]!ARCmdExtU[Donnée],"",0,1)="","","X")</f>
        <v>#REF!</v>
      </c>
      <c r="L172" s="218" t="e">
        <f>IF(_xlfn.XLOOKUP(Dico2[[#This Row],[Nom du champ]],[1]!CRCmdExtU[Donnée],[1]!CRCmdExtU[Donnée],"",0,1)="","","X")</f>
        <v>#REF!</v>
      </c>
      <c r="M172" s="218" t="e">
        <f>IF(_xlfn.XLOOKUP(Dico2[[#This Row],[Nom du champ]],[1]!CRMad[Donnée],[1]!CRMad[Donnée],"",0,1)="","","X")</f>
        <v>#REF!</v>
      </c>
      <c r="N172" s="218" t="e">
        <f>IF(_xlfn.XLOOKUP(Dico2[[#This Row],[Nom du champ]],[1]!DeltaIPE[Donnée],[1]!DeltaIPE[Donnée],"",0,1)="","","X")</f>
        <v>#REF!</v>
      </c>
      <c r="O172" s="218" t="e">
        <f>IF(_xlfn.XLOOKUP(Dico2[[#This Row],[Nom du champ]],[1]!HistoIPE[Donnée],[1]!HistoIPE[Donnée],"",0,1)="","","X")</f>
        <v>#REF!</v>
      </c>
      <c r="P172" s="218" t="e">
        <f>IF(_xlfn.XLOOKUP(Dico2[[#This Row],[Nom du champ]],[1]!CPN[Donnée],[1]!CPN[Donnée],"",0,1)="","","X")</f>
        <v>#REF!</v>
      </c>
      <c r="Q172" s="218" t="e">
        <f>IF(_xlfn.XLOOKUP(Dico2[[#This Row],[Nom du champ]],[1]!DeltaCPN[Donnée],[1]!DeltaCPN[Donnée],"",0,1)="","","X")</f>
        <v>#REF!</v>
      </c>
      <c r="R172" s="218" t="e">
        <f>IF(_xlfn.XLOOKUP(Dico2[[#This Row],[Nom du champ]],[1]!HistoCPN[Donnée],[1]!HistoCPN[Donnée],"",0,1)="","","X")</f>
        <v>#REF!</v>
      </c>
      <c r="S172" s="218" t="e">
        <f>IF(_xlfn.XLOOKUP(Dico2[[#This Row],[Nom du champ]],[1]!CmdinfoPM[Donnée],[1]!CmdinfoPM[Donnée],"",0,1)="","","X")</f>
        <v>#REF!</v>
      </c>
      <c r="T172" s="218" t="e">
        <f>IF(_xlfn.XLOOKUP(Dico2[[#This Row],[Nom du champ]],[1]!ARCmdInfoPM[Donnée],[1]!ARCmdInfoPM[Donnée],"",0,1)="","","X")</f>
        <v>#REF!</v>
      </c>
      <c r="U172" s="218" t="e">
        <f>IF(_xlfn.XLOOKUP(Dico2[[#This Row],[Nom du champ]],[1]!ARMad[Donnée],[1]!ARMad[Donnée],"",0,1)="","","X")</f>
        <v>#REF!</v>
      </c>
      <c r="V172" s="218" t="e">
        <f>IF(_xlfn.XLOOKUP(Dico2[[#This Row],[Nom du champ]],[1]!NotifPrev[Donnée],[1]!NotifPrev[Donnée],"",0,1)="","","X")</f>
        <v>#REF!</v>
      </c>
      <c r="W172" s="218" t="e">
        <f>IF(_xlfn.XLOOKUP(Dico2[[#This Row],[Nom du champ]],[1]!CRInfoSyndic[Donnée],[1]!CRInfoSyndic[Donnée],"",0,1)="","","X")</f>
        <v>#REF!</v>
      </c>
      <c r="X172" s="218" t="e">
        <f>IF(_xlfn.XLOOKUP(Dico2[[#This Row],[Nom du champ]],[1]!Addu[Donnée],[1]!Addu[Donnée],"",0,1)="","","X")</f>
        <v>#REF!</v>
      </c>
      <c r="Y172" s="218" t="e">
        <f>IF(_xlfn.XLOOKUP(Dico2[[#This Row],[Nom du champ]],[1]!CRAddu[Donnée],[1]!CRAddu[Donnée],"",0,1)="","","X")</f>
        <v>#REF!</v>
      </c>
      <c r="Z172" s="218" t="e">
        <f>IF(_xlfn.XLOOKUP(Dico2[[#This Row],[Nom du champ]],[1]!CmdAnn[Donnée],[1]!CmdAnn[Donnée],"",0,1)="","","X")</f>
        <v>#REF!</v>
      </c>
      <c r="AA172" s="218" t="e">
        <f>IF(_xlfn.XLOOKUP(Dico2[[#This Row],[Nom du champ]],[1]!CRAnnu[Donnée],[1]!CRAnnu[Donnée],"",0,1)="","","X")</f>
        <v>#REF!</v>
      </c>
    </row>
    <row r="173" spans="1:27">
      <c r="A173" s="219" t="s">
        <v>647</v>
      </c>
      <c r="B173" s="219" t="s">
        <v>53</v>
      </c>
      <c r="C173" s="243" t="s">
        <v>693</v>
      </c>
      <c r="D173" s="218" t="e">
        <f>IF(_xlfn.XLOOKUP(Dico2[[#This Row],[Nom du champ]],[1]!IPE[Donnée],[1]!IPE[Donnée],"",0,1)="","","X")</f>
        <v>#REF!</v>
      </c>
      <c r="E173" s="218" t="e">
        <f>IF(_xlfn.XLOOKUP(Dico2[[#This Row],[Nom du champ]],[1]!CmdPB[Donnée],[1]!CmdPB[Donnée],"",0,1)="","","X")</f>
        <v>#REF!</v>
      </c>
      <c r="F173" s="218" t="e">
        <f>IF(_xlfn.XLOOKUP(Dico2[[#This Row],[Nom du champ]],[1]!ARcmdPB[Donnée],[1]!ARcmdPB[Donnée],"",0,1)="","","X")</f>
        <v>#REF!</v>
      </c>
      <c r="G173" s="218" t="e">
        <f>IF(_xlfn.XLOOKUP(Dico2[[#This Row],[Nom du champ]],[1]!CRcmdPB[Donnée],[1]!CRcmdPB[Donnée],"",0,1)="","","X")</f>
        <v>#REF!</v>
      </c>
      <c r="H173" s="218" t="e">
        <f>IF(_xlfn.XLOOKUP(Dico2[[#This Row],[Nom du champ]],[1]!AnnulationPB[Donnée],[1]!AnnulationPB[Donnée],"",0,1)="","","X")</f>
        <v>#REF!</v>
      </c>
      <c r="I173" s="218" t="e">
        <f>IF(_xlfn.XLOOKUP(Dico2[[#This Row],[Nom du champ]],[1]!ARannulationPB[Donnée],[1]!ARannulationPB[Donnée],"",0,1)="","","X")</f>
        <v>#REF!</v>
      </c>
      <c r="J173" s="218" t="e">
        <f>IF(_xlfn.XLOOKUP(Dico2[[#This Row],[Nom du champ]],[1]!CmdExtU[Donnée],[1]!CmdExtU[Donnée],"",0,1)="","","X")</f>
        <v>#REF!</v>
      </c>
      <c r="K173" s="218" t="e">
        <f>IF(_xlfn.XLOOKUP(Dico2[[#This Row],[Nom du champ]],[1]!ARCmdExtU[Donnée],[1]!ARCmdExtU[Donnée],"",0,1)="","","X")</f>
        <v>#REF!</v>
      </c>
      <c r="L173" s="218" t="e">
        <f>IF(_xlfn.XLOOKUP(Dico2[[#This Row],[Nom du champ]],[1]!CRCmdExtU[Donnée],[1]!CRCmdExtU[Donnée],"",0,1)="","","X")</f>
        <v>#REF!</v>
      </c>
      <c r="M173" s="218" t="e">
        <f>IF(_xlfn.XLOOKUP(Dico2[[#This Row],[Nom du champ]],[1]!CRMad[Donnée],[1]!CRMad[Donnée],"",0,1)="","","X")</f>
        <v>#REF!</v>
      </c>
      <c r="N173" s="218" t="e">
        <f>IF(_xlfn.XLOOKUP(Dico2[[#This Row],[Nom du champ]],[1]!DeltaIPE[Donnée],[1]!DeltaIPE[Donnée],"",0,1)="","","X")</f>
        <v>#REF!</v>
      </c>
      <c r="O173" s="218" t="e">
        <f>IF(_xlfn.XLOOKUP(Dico2[[#This Row],[Nom du champ]],[1]!HistoIPE[Donnée],[1]!HistoIPE[Donnée],"",0,1)="","","X")</f>
        <v>#REF!</v>
      </c>
      <c r="P173" s="218" t="e">
        <f>IF(_xlfn.XLOOKUP(Dico2[[#This Row],[Nom du champ]],[1]!CPN[Donnée],[1]!CPN[Donnée],"",0,1)="","","X")</f>
        <v>#REF!</v>
      </c>
      <c r="Q173" s="218" t="e">
        <f>IF(_xlfn.XLOOKUP(Dico2[[#This Row],[Nom du champ]],[1]!DeltaCPN[Donnée],[1]!DeltaCPN[Donnée],"",0,1)="","","X")</f>
        <v>#REF!</v>
      </c>
      <c r="R173" s="218" t="e">
        <f>IF(_xlfn.XLOOKUP(Dico2[[#This Row],[Nom du champ]],[1]!HistoCPN[Donnée],[1]!HistoCPN[Donnée],"",0,1)="","","X")</f>
        <v>#REF!</v>
      </c>
      <c r="S173" s="218" t="e">
        <f>IF(_xlfn.XLOOKUP(Dico2[[#This Row],[Nom du champ]],[1]!CmdinfoPM[Donnée],[1]!CmdinfoPM[Donnée],"",0,1)="","","X")</f>
        <v>#REF!</v>
      </c>
      <c r="T173" s="218" t="e">
        <f>IF(_xlfn.XLOOKUP(Dico2[[#This Row],[Nom du champ]],[1]!ARCmdInfoPM[Donnée],[1]!ARCmdInfoPM[Donnée],"",0,1)="","","X")</f>
        <v>#REF!</v>
      </c>
      <c r="U173" s="218" t="e">
        <f>IF(_xlfn.XLOOKUP(Dico2[[#This Row],[Nom du champ]],[1]!ARMad[Donnée],[1]!ARMad[Donnée],"",0,1)="","","X")</f>
        <v>#REF!</v>
      </c>
      <c r="V173" s="218" t="e">
        <f>IF(_xlfn.XLOOKUP(Dico2[[#This Row],[Nom du champ]],[1]!NotifPrev[Donnée],[1]!NotifPrev[Donnée],"",0,1)="","","X")</f>
        <v>#REF!</v>
      </c>
      <c r="W173" s="218" t="e">
        <f>IF(_xlfn.XLOOKUP(Dico2[[#This Row],[Nom du champ]],[1]!CRInfoSyndic[Donnée],[1]!CRInfoSyndic[Donnée],"",0,1)="","","X")</f>
        <v>#REF!</v>
      </c>
      <c r="X173" s="218" t="e">
        <f>IF(_xlfn.XLOOKUP(Dico2[[#This Row],[Nom du champ]],[1]!Addu[Donnée],[1]!Addu[Donnée],"",0,1)="","","X")</f>
        <v>#REF!</v>
      </c>
      <c r="Y173" s="218" t="e">
        <f>IF(_xlfn.XLOOKUP(Dico2[[#This Row],[Nom du champ]],[1]!CRAddu[Donnée],[1]!CRAddu[Donnée],"",0,1)="","","X")</f>
        <v>#REF!</v>
      </c>
      <c r="Z173" s="218" t="e">
        <f>IF(_xlfn.XLOOKUP(Dico2[[#This Row],[Nom du champ]],[1]!CmdAnn[Donnée],[1]!CmdAnn[Donnée],"",0,1)="","","X")</f>
        <v>#REF!</v>
      </c>
      <c r="AA173" s="218" t="e">
        <f>IF(_xlfn.XLOOKUP(Dico2[[#This Row],[Nom du champ]],[1]!CRAnnu[Donnée],[1]!CRAnnu[Donnée],"",0,1)="","","X")</f>
        <v>#REF!</v>
      </c>
    </row>
    <row r="174" spans="1:27">
      <c r="A174" s="211" t="s">
        <v>781</v>
      </c>
      <c r="B174" s="210" t="s">
        <v>53</v>
      </c>
      <c r="D174" s="218" t="e">
        <f>IF(_xlfn.XLOOKUP(Dico2[[#This Row],[Nom du champ]],[1]!IPE[Donnée],[1]!IPE[Donnée],"",0,1)="","","X")</f>
        <v>#REF!</v>
      </c>
      <c r="E174" s="218" t="e">
        <f>IF(_xlfn.XLOOKUP(Dico2[[#This Row],[Nom du champ]],[1]!CmdPB[Donnée],[1]!CmdPB[Donnée],"",0,1)="","","X")</f>
        <v>#REF!</v>
      </c>
      <c r="F174" s="218" t="e">
        <f>IF(_xlfn.XLOOKUP(Dico2[[#This Row],[Nom du champ]],[1]!ARcmdPB[Donnée],[1]!ARcmdPB[Donnée],"",0,1)="","","X")</f>
        <v>#REF!</v>
      </c>
      <c r="G174" s="218" t="e">
        <f>IF(_xlfn.XLOOKUP(Dico2[[#This Row],[Nom du champ]],[1]!CRcmdPB[Donnée],[1]!CRcmdPB[Donnée],"",0,1)="","","X")</f>
        <v>#REF!</v>
      </c>
      <c r="H174" s="218" t="e">
        <f>IF(_xlfn.XLOOKUP(Dico2[[#This Row],[Nom du champ]],[1]!AnnulationPB[Donnée],[1]!AnnulationPB[Donnée],"",0,1)="","","X")</f>
        <v>#REF!</v>
      </c>
      <c r="I174" s="218" t="e">
        <f>IF(_xlfn.XLOOKUP(Dico2[[#This Row],[Nom du champ]],[1]!ARannulationPB[Donnée],[1]!ARannulationPB[Donnée],"",0,1)="","","X")</f>
        <v>#REF!</v>
      </c>
      <c r="J174" s="218" t="e">
        <f>IF(_xlfn.XLOOKUP(Dico2[[#This Row],[Nom du champ]],[1]!CmdExtU[Donnée],[1]!CmdExtU[Donnée],"",0,1)="","","X")</f>
        <v>#REF!</v>
      </c>
      <c r="K174" s="218" t="e">
        <f>IF(_xlfn.XLOOKUP(Dico2[[#This Row],[Nom du champ]],[1]!ARCmdExtU[Donnée],[1]!ARCmdExtU[Donnée],"",0,1)="","","X")</f>
        <v>#REF!</v>
      </c>
      <c r="L174" s="218" t="e">
        <f>IF(_xlfn.XLOOKUP(Dico2[[#This Row],[Nom du champ]],[1]!CRCmdExtU[Donnée],[1]!CRCmdExtU[Donnée],"",0,1)="","","X")</f>
        <v>#REF!</v>
      </c>
      <c r="M174" s="218" t="e">
        <f>IF(_xlfn.XLOOKUP(Dico2[[#This Row],[Nom du champ]],[1]!CRMad[Donnée],[1]!CRMad[Donnée],"",0,1)="","","X")</f>
        <v>#REF!</v>
      </c>
      <c r="N174" s="218" t="e">
        <f>IF(_xlfn.XLOOKUP(Dico2[[#This Row],[Nom du champ]],[1]!DeltaIPE[Donnée],[1]!DeltaIPE[Donnée],"",0,1)="","","X")</f>
        <v>#REF!</v>
      </c>
      <c r="O174" s="218" t="e">
        <f>IF(_xlfn.XLOOKUP(Dico2[[#This Row],[Nom du champ]],[1]!HistoIPE[Donnée],[1]!HistoIPE[Donnée],"",0,1)="","","X")</f>
        <v>#REF!</v>
      </c>
      <c r="P174" s="218" t="e">
        <f>IF(_xlfn.XLOOKUP(Dico2[[#This Row],[Nom du champ]],[1]!CPN[Donnée],[1]!CPN[Donnée],"",0,1)="","","X")</f>
        <v>#REF!</v>
      </c>
      <c r="Q174" s="218" t="e">
        <f>IF(_xlfn.XLOOKUP(Dico2[[#This Row],[Nom du champ]],[1]!DeltaCPN[Donnée],[1]!DeltaCPN[Donnée],"",0,1)="","","X")</f>
        <v>#REF!</v>
      </c>
      <c r="R174" s="218" t="e">
        <f>IF(_xlfn.XLOOKUP(Dico2[[#This Row],[Nom du champ]],[1]!HistoCPN[Donnée],[1]!HistoCPN[Donnée],"",0,1)="","","X")</f>
        <v>#REF!</v>
      </c>
      <c r="S174" s="218" t="e">
        <f>IF(_xlfn.XLOOKUP(Dico2[[#This Row],[Nom du champ]],[1]!CmdinfoPM[Donnée],[1]!CmdinfoPM[Donnée],"",0,1)="","","X")</f>
        <v>#REF!</v>
      </c>
      <c r="T174" s="218" t="e">
        <f>IF(_xlfn.XLOOKUP(Dico2[[#This Row],[Nom du champ]],[1]!ARCmdInfoPM[Donnée],[1]!ARCmdInfoPM[Donnée],"",0,1)="","","X")</f>
        <v>#REF!</v>
      </c>
      <c r="U174" s="218" t="e">
        <f>IF(_xlfn.XLOOKUP(Dico2[[#This Row],[Nom du champ]],[1]!ARMad[Donnée],[1]!ARMad[Donnée],"",0,1)="","","X")</f>
        <v>#REF!</v>
      </c>
      <c r="V174" s="218" t="e">
        <f>IF(_xlfn.XLOOKUP(Dico2[[#This Row],[Nom du champ]],[1]!NotifPrev[Donnée],[1]!NotifPrev[Donnée],"",0,1)="","","X")</f>
        <v>#REF!</v>
      </c>
      <c r="W174" s="218" t="e">
        <f>IF(_xlfn.XLOOKUP(Dico2[[#This Row],[Nom du champ]],[1]!CRInfoSyndic[Donnée],[1]!CRInfoSyndic[Donnée],"",0,1)="","","X")</f>
        <v>#REF!</v>
      </c>
      <c r="X174" s="218" t="e">
        <f>IF(_xlfn.XLOOKUP(Dico2[[#This Row],[Nom du champ]],[1]!Addu[Donnée],[1]!Addu[Donnée],"",0,1)="","","X")</f>
        <v>#REF!</v>
      </c>
      <c r="Y174" s="218" t="e">
        <f>IF(_xlfn.XLOOKUP(Dico2[[#This Row],[Nom du champ]],[1]!CRAddu[Donnée],[1]!CRAddu[Donnée],"",0,1)="","","X")</f>
        <v>#REF!</v>
      </c>
      <c r="Z174" s="218" t="e">
        <f>IF(_xlfn.XLOOKUP(Dico2[[#This Row],[Nom du champ]],[1]!CmdAnn[Donnée],[1]!CmdAnn[Donnée],"",0,1)="","","X")</f>
        <v>#REF!</v>
      </c>
      <c r="AA174" s="218" t="e">
        <f>IF(_xlfn.XLOOKUP(Dico2[[#This Row],[Nom du champ]],[1]!CRAnnu[Donnée],[1]!CRAnnu[Donnée],"",0,1)="","","X")</f>
        <v>#REF!</v>
      </c>
    </row>
    <row r="175" spans="1:27">
      <c r="A175" s="211" t="s">
        <v>453</v>
      </c>
      <c r="B175" s="210" t="s">
        <v>833</v>
      </c>
      <c r="D175" s="218" t="e">
        <f>IF(_xlfn.XLOOKUP(Dico2[[#This Row],[Nom du champ]],[1]!IPE[Donnée],[1]!IPE[Donnée],"",0,1)="","","X")</f>
        <v>#REF!</v>
      </c>
      <c r="E175" s="218" t="e">
        <f>IF(_xlfn.XLOOKUP(Dico2[[#This Row],[Nom du champ]],[1]!CmdPB[Donnée],[1]!CmdPB[Donnée],"",0,1)="","","X")</f>
        <v>#REF!</v>
      </c>
      <c r="F175" s="218" t="e">
        <f>IF(_xlfn.XLOOKUP(Dico2[[#This Row],[Nom du champ]],[1]!ARcmdPB[Donnée],[1]!ARcmdPB[Donnée],"",0,1)="","","X")</f>
        <v>#REF!</v>
      </c>
      <c r="G175" s="218" t="e">
        <f>IF(_xlfn.XLOOKUP(Dico2[[#This Row],[Nom du champ]],[1]!CRcmdPB[Donnée],[1]!CRcmdPB[Donnée],"",0,1)="","","X")</f>
        <v>#REF!</v>
      </c>
      <c r="H175" s="218" t="e">
        <f>IF(_xlfn.XLOOKUP(Dico2[[#This Row],[Nom du champ]],[1]!AnnulationPB[Donnée],[1]!AnnulationPB[Donnée],"",0,1)="","","X")</f>
        <v>#REF!</v>
      </c>
      <c r="I175" s="218" t="e">
        <f>IF(_xlfn.XLOOKUP(Dico2[[#This Row],[Nom du champ]],[1]!ARannulationPB[Donnée],[1]!ARannulationPB[Donnée],"",0,1)="","","X")</f>
        <v>#REF!</v>
      </c>
      <c r="J175" s="218" t="e">
        <f>IF(_xlfn.XLOOKUP(Dico2[[#This Row],[Nom du champ]],[1]!CmdExtU[Donnée],[1]!CmdExtU[Donnée],"",0,1)="","","X")</f>
        <v>#REF!</v>
      </c>
      <c r="K175" s="218" t="e">
        <f>IF(_xlfn.XLOOKUP(Dico2[[#This Row],[Nom du champ]],[1]!ARCmdExtU[Donnée],[1]!ARCmdExtU[Donnée],"",0,1)="","","X")</f>
        <v>#REF!</v>
      </c>
      <c r="L175" s="218" t="e">
        <f>IF(_xlfn.XLOOKUP(Dico2[[#This Row],[Nom du champ]],[1]!CRCmdExtU[Donnée],[1]!CRCmdExtU[Donnée],"",0,1)="","","X")</f>
        <v>#REF!</v>
      </c>
      <c r="M175" s="218" t="e">
        <f>IF(_xlfn.XLOOKUP(Dico2[[#This Row],[Nom du champ]],[1]!CRMad[Donnée],[1]!CRMad[Donnée],"",0,1)="","","X")</f>
        <v>#REF!</v>
      </c>
      <c r="N175" s="218" t="e">
        <f>IF(_xlfn.XLOOKUP(Dico2[[#This Row],[Nom du champ]],[1]!DeltaIPE[Donnée],[1]!DeltaIPE[Donnée],"",0,1)="","","X")</f>
        <v>#REF!</v>
      </c>
      <c r="O175" s="218" t="e">
        <f>IF(_xlfn.XLOOKUP(Dico2[[#This Row],[Nom du champ]],[1]!HistoIPE[Donnée],[1]!HistoIPE[Donnée],"",0,1)="","","X")</f>
        <v>#REF!</v>
      </c>
      <c r="P175" s="218" t="e">
        <f>IF(_xlfn.XLOOKUP(Dico2[[#This Row],[Nom du champ]],[1]!CPN[Donnée],[1]!CPN[Donnée],"",0,1)="","","X")</f>
        <v>#REF!</v>
      </c>
      <c r="Q175" s="218" t="e">
        <f>IF(_xlfn.XLOOKUP(Dico2[[#This Row],[Nom du champ]],[1]!DeltaCPN[Donnée],[1]!DeltaCPN[Donnée],"",0,1)="","","X")</f>
        <v>#REF!</v>
      </c>
      <c r="R175" s="218" t="e">
        <f>IF(_xlfn.XLOOKUP(Dico2[[#This Row],[Nom du champ]],[1]!HistoCPN[Donnée],[1]!HistoCPN[Donnée],"",0,1)="","","X")</f>
        <v>#REF!</v>
      </c>
      <c r="S175" s="218" t="e">
        <f>IF(_xlfn.XLOOKUP(Dico2[[#This Row],[Nom du champ]],[1]!CmdinfoPM[Donnée],[1]!CmdinfoPM[Donnée],"",0,1)="","","X")</f>
        <v>#REF!</v>
      </c>
      <c r="T175" s="218" t="e">
        <f>IF(_xlfn.XLOOKUP(Dico2[[#This Row],[Nom du champ]],[1]!ARCmdInfoPM[Donnée],[1]!ARCmdInfoPM[Donnée],"",0,1)="","","X")</f>
        <v>#REF!</v>
      </c>
      <c r="U175" s="218" t="e">
        <f>IF(_xlfn.XLOOKUP(Dico2[[#This Row],[Nom du champ]],[1]!ARMad[Donnée],[1]!ARMad[Donnée],"",0,1)="","","X")</f>
        <v>#REF!</v>
      </c>
      <c r="V175" s="218" t="e">
        <f>IF(_xlfn.XLOOKUP(Dico2[[#This Row],[Nom du champ]],[1]!NotifPrev[Donnée],[1]!NotifPrev[Donnée],"",0,1)="","","X")</f>
        <v>#REF!</v>
      </c>
      <c r="W175" s="218" t="e">
        <f>IF(_xlfn.XLOOKUP(Dico2[[#This Row],[Nom du champ]],[1]!CRInfoSyndic[Donnée],[1]!CRInfoSyndic[Donnée],"",0,1)="","","X")</f>
        <v>#REF!</v>
      </c>
      <c r="X175" s="218" t="e">
        <f>IF(_xlfn.XLOOKUP(Dico2[[#This Row],[Nom du champ]],[1]!Addu[Donnée],[1]!Addu[Donnée],"",0,1)="","","X")</f>
        <v>#REF!</v>
      </c>
      <c r="Y175" s="218" t="e">
        <f>IF(_xlfn.XLOOKUP(Dico2[[#This Row],[Nom du champ]],[1]!CRAddu[Donnée],[1]!CRAddu[Donnée],"",0,1)="","","X")</f>
        <v>#REF!</v>
      </c>
      <c r="Z175" s="218" t="e">
        <f>IF(_xlfn.XLOOKUP(Dico2[[#This Row],[Nom du champ]],[1]!CmdAnn[Donnée],[1]!CmdAnn[Donnée],"",0,1)="","","X")</f>
        <v>#REF!</v>
      </c>
      <c r="AA175" s="218" t="e">
        <f>IF(_xlfn.XLOOKUP(Dico2[[#This Row],[Nom du champ]],[1]!CRAnnu[Donnée],[1]!CRAnnu[Donnée],"",0,1)="","","X")</f>
        <v>#REF!</v>
      </c>
    </row>
    <row r="176" spans="1:27">
      <c r="A176" s="209" t="s">
        <v>758</v>
      </c>
      <c r="B176" s="275" t="s">
        <v>363</v>
      </c>
      <c r="D176" s="218" t="e">
        <f>IF(_xlfn.XLOOKUP(Dico2[[#This Row],[Nom du champ]],[1]!IPE[Donnée],[1]!IPE[Donnée],"",0,1)="","","X")</f>
        <v>#REF!</v>
      </c>
      <c r="E176" s="218" t="e">
        <f>IF(_xlfn.XLOOKUP(Dico2[[#This Row],[Nom du champ]],[1]!CmdPB[Donnée],[1]!CmdPB[Donnée],"",0,1)="","","X")</f>
        <v>#REF!</v>
      </c>
      <c r="F176" s="218" t="e">
        <f>IF(_xlfn.XLOOKUP(Dico2[[#This Row],[Nom du champ]],[1]!ARcmdPB[Donnée],[1]!ARcmdPB[Donnée],"",0,1)="","","X")</f>
        <v>#REF!</v>
      </c>
      <c r="G176" s="218" t="e">
        <f>IF(_xlfn.XLOOKUP(Dico2[[#This Row],[Nom du champ]],[1]!CRcmdPB[Donnée],[1]!CRcmdPB[Donnée],"",0,1)="","","X")</f>
        <v>#REF!</v>
      </c>
      <c r="H176" s="218" t="e">
        <f>IF(_xlfn.XLOOKUP(Dico2[[#This Row],[Nom du champ]],[1]!AnnulationPB[Donnée],[1]!AnnulationPB[Donnée],"",0,1)="","","X")</f>
        <v>#REF!</v>
      </c>
      <c r="I176" s="218" t="e">
        <f>IF(_xlfn.XLOOKUP(Dico2[[#This Row],[Nom du champ]],[1]!ARannulationPB[Donnée],[1]!ARannulationPB[Donnée],"",0,1)="","","X")</f>
        <v>#REF!</v>
      </c>
      <c r="J176" s="218" t="e">
        <f>IF(_xlfn.XLOOKUP(Dico2[[#This Row],[Nom du champ]],[1]!CmdExtU[Donnée],[1]!CmdExtU[Donnée],"",0,1)="","","X")</f>
        <v>#REF!</v>
      </c>
      <c r="K176" s="218" t="e">
        <f>IF(_xlfn.XLOOKUP(Dico2[[#This Row],[Nom du champ]],[1]!ARCmdExtU[Donnée],[1]!ARCmdExtU[Donnée],"",0,1)="","","X")</f>
        <v>#REF!</v>
      </c>
      <c r="L176" s="218" t="e">
        <f>IF(_xlfn.XLOOKUP(Dico2[[#This Row],[Nom du champ]],[1]!CRCmdExtU[Donnée],[1]!CRCmdExtU[Donnée],"",0,1)="","","X")</f>
        <v>#REF!</v>
      </c>
      <c r="M176" s="218" t="e">
        <f>IF(_xlfn.XLOOKUP(Dico2[[#This Row],[Nom du champ]],[1]!CRMad[Donnée],[1]!CRMad[Donnée],"",0,1)="","","X")</f>
        <v>#REF!</v>
      </c>
      <c r="N176" s="218" t="e">
        <f>IF(_xlfn.XLOOKUP(Dico2[[#This Row],[Nom du champ]],[1]!DeltaIPE[Donnée],[1]!DeltaIPE[Donnée],"",0,1)="","","X")</f>
        <v>#REF!</v>
      </c>
      <c r="O176" s="218" t="e">
        <f>IF(_xlfn.XLOOKUP(Dico2[[#This Row],[Nom du champ]],[1]!HistoIPE[Donnée],[1]!HistoIPE[Donnée],"",0,1)="","","X")</f>
        <v>#REF!</v>
      </c>
      <c r="P176" s="218" t="e">
        <f>IF(_xlfn.XLOOKUP(Dico2[[#This Row],[Nom du champ]],[1]!CPN[Donnée],[1]!CPN[Donnée],"",0,1)="","","X")</f>
        <v>#REF!</v>
      </c>
      <c r="Q176" s="218" t="e">
        <f>IF(_xlfn.XLOOKUP(Dico2[[#This Row],[Nom du champ]],[1]!DeltaCPN[Donnée],[1]!DeltaCPN[Donnée],"",0,1)="","","X")</f>
        <v>#REF!</v>
      </c>
      <c r="R176" s="218" t="e">
        <f>IF(_xlfn.XLOOKUP(Dico2[[#This Row],[Nom du champ]],[1]!HistoCPN[Donnée],[1]!HistoCPN[Donnée],"",0,1)="","","X")</f>
        <v>#REF!</v>
      </c>
      <c r="S176" s="218" t="e">
        <f>IF(_xlfn.XLOOKUP(Dico2[[#This Row],[Nom du champ]],[1]!CmdinfoPM[Donnée],[1]!CmdinfoPM[Donnée],"",0,1)="","","X")</f>
        <v>#REF!</v>
      </c>
      <c r="T176" s="218" t="e">
        <f>IF(_xlfn.XLOOKUP(Dico2[[#This Row],[Nom du champ]],[1]!ARCmdInfoPM[Donnée],[1]!ARCmdInfoPM[Donnée],"",0,1)="","","X")</f>
        <v>#REF!</v>
      </c>
      <c r="U176" s="218" t="e">
        <f>IF(_xlfn.XLOOKUP(Dico2[[#This Row],[Nom du champ]],[1]!ARMad[Donnée],[1]!ARMad[Donnée],"",0,1)="","","X")</f>
        <v>#REF!</v>
      </c>
      <c r="V176" s="218" t="e">
        <f>IF(_xlfn.XLOOKUP(Dico2[[#This Row],[Nom du champ]],[1]!NotifPrev[Donnée],[1]!NotifPrev[Donnée],"",0,1)="","","X")</f>
        <v>#REF!</v>
      </c>
      <c r="W176" s="218" t="e">
        <f>IF(_xlfn.XLOOKUP(Dico2[[#This Row],[Nom du champ]],[1]!CRInfoSyndic[Donnée],[1]!CRInfoSyndic[Donnée],"",0,1)="","","X")</f>
        <v>#REF!</v>
      </c>
      <c r="X176" s="218" t="e">
        <f>IF(_xlfn.XLOOKUP(Dico2[[#This Row],[Nom du champ]],[1]!Addu[Donnée],[1]!Addu[Donnée],"",0,1)="","","X")</f>
        <v>#REF!</v>
      </c>
      <c r="Y176" s="218" t="e">
        <f>IF(_xlfn.XLOOKUP(Dico2[[#This Row],[Nom du champ]],[1]!CRAddu[Donnée],[1]!CRAddu[Donnée],"",0,1)="","","X")</f>
        <v>#REF!</v>
      </c>
      <c r="Z176" s="218" t="e">
        <f>IF(_xlfn.XLOOKUP(Dico2[[#This Row],[Nom du champ]],[1]!CmdAnn[Donnée],[1]!CmdAnn[Donnée],"",0,1)="","","X")</f>
        <v>#REF!</v>
      </c>
      <c r="AA176" s="218" t="e">
        <f>IF(_xlfn.XLOOKUP(Dico2[[#This Row],[Nom du champ]],[1]!CRAnnu[Donnée],[1]!CRAnnu[Donnée],"",0,1)="","","X")</f>
        <v>#REF!</v>
      </c>
    </row>
    <row r="177" spans="1:27">
      <c r="A177" s="274" t="s">
        <v>759</v>
      </c>
      <c r="B177" s="275" t="s">
        <v>363</v>
      </c>
      <c r="D177" s="218" t="e">
        <f>IF(_xlfn.XLOOKUP(Dico2[[#This Row],[Nom du champ]],[1]!IPE[Donnée],[1]!IPE[Donnée],"",0,1)="","","X")</f>
        <v>#REF!</v>
      </c>
      <c r="E177" s="218" t="e">
        <f>IF(_xlfn.XLOOKUP(Dico2[[#This Row],[Nom du champ]],[1]!CmdPB[Donnée],[1]!CmdPB[Donnée],"",0,1)="","","X")</f>
        <v>#REF!</v>
      </c>
      <c r="F177" s="218" t="e">
        <f>IF(_xlfn.XLOOKUP(Dico2[[#This Row],[Nom du champ]],[1]!ARcmdPB[Donnée],[1]!ARcmdPB[Donnée],"",0,1)="","","X")</f>
        <v>#REF!</v>
      </c>
      <c r="G177" s="218" t="e">
        <f>IF(_xlfn.XLOOKUP(Dico2[[#This Row],[Nom du champ]],[1]!CRcmdPB[Donnée],[1]!CRcmdPB[Donnée],"",0,1)="","","X")</f>
        <v>#REF!</v>
      </c>
      <c r="H177" s="218" t="e">
        <f>IF(_xlfn.XLOOKUP(Dico2[[#This Row],[Nom du champ]],[1]!AnnulationPB[Donnée],[1]!AnnulationPB[Donnée],"",0,1)="","","X")</f>
        <v>#REF!</v>
      </c>
      <c r="I177" s="218" t="e">
        <f>IF(_xlfn.XLOOKUP(Dico2[[#This Row],[Nom du champ]],[1]!ARannulationPB[Donnée],[1]!ARannulationPB[Donnée],"",0,1)="","","X")</f>
        <v>#REF!</v>
      </c>
      <c r="J177" s="218" t="e">
        <f>IF(_xlfn.XLOOKUP(Dico2[[#This Row],[Nom du champ]],[1]!CmdExtU[Donnée],[1]!CmdExtU[Donnée],"",0,1)="","","X")</f>
        <v>#REF!</v>
      </c>
      <c r="K177" s="218" t="e">
        <f>IF(_xlfn.XLOOKUP(Dico2[[#This Row],[Nom du champ]],[1]!ARCmdExtU[Donnée],[1]!ARCmdExtU[Donnée],"",0,1)="","","X")</f>
        <v>#REF!</v>
      </c>
      <c r="L177" s="218" t="e">
        <f>IF(_xlfn.XLOOKUP(Dico2[[#This Row],[Nom du champ]],[1]!CRCmdExtU[Donnée],[1]!CRCmdExtU[Donnée],"",0,1)="","","X")</f>
        <v>#REF!</v>
      </c>
      <c r="M177" s="218" t="e">
        <f>IF(_xlfn.XLOOKUP(Dico2[[#This Row],[Nom du champ]],[1]!CRMad[Donnée],[1]!CRMad[Donnée],"",0,1)="","","X")</f>
        <v>#REF!</v>
      </c>
      <c r="N177" s="218" t="e">
        <f>IF(_xlfn.XLOOKUP(Dico2[[#This Row],[Nom du champ]],[1]!DeltaIPE[Donnée],[1]!DeltaIPE[Donnée],"",0,1)="","","X")</f>
        <v>#REF!</v>
      </c>
      <c r="O177" s="218" t="e">
        <f>IF(_xlfn.XLOOKUP(Dico2[[#This Row],[Nom du champ]],[1]!HistoIPE[Donnée],[1]!HistoIPE[Donnée],"",0,1)="","","X")</f>
        <v>#REF!</v>
      </c>
      <c r="P177" s="218" t="e">
        <f>IF(_xlfn.XLOOKUP(Dico2[[#This Row],[Nom du champ]],[1]!CPN[Donnée],[1]!CPN[Donnée],"",0,1)="","","X")</f>
        <v>#REF!</v>
      </c>
      <c r="Q177" s="218" t="e">
        <f>IF(_xlfn.XLOOKUP(Dico2[[#This Row],[Nom du champ]],[1]!DeltaCPN[Donnée],[1]!DeltaCPN[Donnée],"",0,1)="","","X")</f>
        <v>#REF!</v>
      </c>
      <c r="R177" s="218" t="e">
        <f>IF(_xlfn.XLOOKUP(Dico2[[#This Row],[Nom du champ]],[1]!HistoCPN[Donnée],[1]!HistoCPN[Donnée],"",0,1)="","","X")</f>
        <v>#REF!</v>
      </c>
      <c r="S177" s="218" t="e">
        <f>IF(_xlfn.XLOOKUP(Dico2[[#This Row],[Nom du champ]],[1]!CmdinfoPM[Donnée],[1]!CmdinfoPM[Donnée],"",0,1)="","","X")</f>
        <v>#REF!</v>
      </c>
      <c r="T177" s="218" t="e">
        <f>IF(_xlfn.XLOOKUP(Dico2[[#This Row],[Nom du champ]],[1]!ARCmdInfoPM[Donnée],[1]!ARCmdInfoPM[Donnée],"",0,1)="","","X")</f>
        <v>#REF!</v>
      </c>
      <c r="U177" s="218" t="e">
        <f>IF(_xlfn.XLOOKUP(Dico2[[#This Row],[Nom du champ]],[1]!ARMad[Donnée],[1]!ARMad[Donnée],"",0,1)="","","X")</f>
        <v>#REF!</v>
      </c>
      <c r="V177" s="218" t="e">
        <f>IF(_xlfn.XLOOKUP(Dico2[[#This Row],[Nom du champ]],[1]!NotifPrev[Donnée],[1]!NotifPrev[Donnée],"",0,1)="","","X")</f>
        <v>#REF!</v>
      </c>
      <c r="W177" s="218" t="e">
        <f>IF(_xlfn.XLOOKUP(Dico2[[#This Row],[Nom du champ]],[1]!CRInfoSyndic[Donnée],[1]!CRInfoSyndic[Donnée],"",0,1)="","","X")</f>
        <v>#REF!</v>
      </c>
      <c r="X177" s="218" t="e">
        <f>IF(_xlfn.XLOOKUP(Dico2[[#This Row],[Nom du champ]],[1]!Addu[Donnée],[1]!Addu[Donnée],"",0,1)="","","X")</f>
        <v>#REF!</v>
      </c>
      <c r="Y177" s="218" t="e">
        <f>IF(_xlfn.XLOOKUP(Dico2[[#This Row],[Nom du champ]],[1]!CRAddu[Donnée],[1]!CRAddu[Donnée],"",0,1)="","","X")</f>
        <v>#REF!</v>
      </c>
      <c r="Z177" s="218" t="e">
        <f>IF(_xlfn.XLOOKUP(Dico2[[#This Row],[Nom du champ]],[1]!CmdAnn[Donnée],[1]!CmdAnn[Donnée],"",0,1)="","","X")</f>
        <v>#REF!</v>
      </c>
      <c r="AA177" s="218" t="e">
        <f>IF(_xlfn.XLOOKUP(Dico2[[#This Row],[Nom du champ]],[1]!CRAnnu[Donnée],[1]!CRAnnu[Donnée],"",0,1)="","","X")</f>
        <v>#REF!</v>
      </c>
    </row>
    <row r="178" spans="1:27">
      <c r="A178" s="211" t="s">
        <v>571</v>
      </c>
      <c r="B178" s="210"/>
      <c r="D178" s="218" t="e">
        <f>IF(_xlfn.XLOOKUP(Dico2[[#This Row],[Nom du champ]],[1]!IPE[Donnée],[1]!IPE[Donnée],"",0,1)="","","X")</f>
        <v>#REF!</v>
      </c>
      <c r="E178" s="218" t="e">
        <f>IF(_xlfn.XLOOKUP(Dico2[[#This Row],[Nom du champ]],[1]!CmdPB[Donnée],[1]!CmdPB[Donnée],"",0,1)="","","X")</f>
        <v>#REF!</v>
      </c>
      <c r="F178" s="218" t="e">
        <f>IF(_xlfn.XLOOKUP(Dico2[[#This Row],[Nom du champ]],[1]!ARcmdPB[Donnée],[1]!ARcmdPB[Donnée],"",0,1)="","","X")</f>
        <v>#REF!</v>
      </c>
      <c r="G178" s="218" t="e">
        <f>IF(_xlfn.XLOOKUP(Dico2[[#This Row],[Nom du champ]],[1]!CRcmdPB[Donnée],[1]!CRcmdPB[Donnée],"",0,1)="","","X")</f>
        <v>#REF!</v>
      </c>
      <c r="H178" s="218" t="e">
        <f>IF(_xlfn.XLOOKUP(Dico2[[#This Row],[Nom du champ]],[1]!AnnulationPB[Donnée],[1]!AnnulationPB[Donnée],"",0,1)="","","X")</f>
        <v>#REF!</v>
      </c>
      <c r="I178" s="218" t="e">
        <f>IF(_xlfn.XLOOKUP(Dico2[[#This Row],[Nom du champ]],[1]!ARannulationPB[Donnée],[1]!ARannulationPB[Donnée],"",0,1)="","","X")</f>
        <v>#REF!</v>
      </c>
      <c r="J178" s="218" t="e">
        <f>IF(_xlfn.XLOOKUP(Dico2[[#This Row],[Nom du champ]],[1]!CmdExtU[Donnée],[1]!CmdExtU[Donnée],"",0,1)="","","X")</f>
        <v>#REF!</v>
      </c>
      <c r="K178" s="218" t="e">
        <f>IF(_xlfn.XLOOKUP(Dico2[[#This Row],[Nom du champ]],[1]!ARCmdExtU[Donnée],[1]!ARCmdExtU[Donnée],"",0,1)="","","X")</f>
        <v>#REF!</v>
      </c>
      <c r="L178" s="218" t="e">
        <f>IF(_xlfn.XLOOKUP(Dico2[[#This Row],[Nom du champ]],[1]!CRCmdExtU[Donnée],[1]!CRCmdExtU[Donnée],"",0,1)="","","X")</f>
        <v>#REF!</v>
      </c>
      <c r="M178" s="218" t="e">
        <f>IF(_xlfn.XLOOKUP(Dico2[[#This Row],[Nom du champ]],[1]!CRMad[Donnée],[1]!CRMad[Donnée],"",0,1)="","","X")</f>
        <v>#REF!</v>
      </c>
      <c r="N178" s="218" t="e">
        <f>IF(_xlfn.XLOOKUP(Dico2[[#This Row],[Nom du champ]],[1]!DeltaIPE[Donnée],[1]!DeltaIPE[Donnée],"",0,1)="","","X")</f>
        <v>#REF!</v>
      </c>
      <c r="O178" s="218" t="e">
        <f>IF(_xlfn.XLOOKUP(Dico2[[#This Row],[Nom du champ]],[1]!HistoIPE[Donnée],[1]!HistoIPE[Donnée],"",0,1)="","","X")</f>
        <v>#REF!</v>
      </c>
      <c r="P178" s="218" t="e">
        <f>IF(_xlfn.XLOOKUP(Dico2[[#This Row],[Nom du champ]],[1]!CPN[Donnée],[1]!CPN[Donnée],"",0,1)="","","X")</f>
        <v>#REF!</v>
      </c>
      <c r="Q178" s="218" t="e">
        <f>IF(_xlfn.XLOOKUP(Dico2[[#This Row],[Nom du champ]],[1]!DeltaCPN[Donnée],[1]!DeltaCPN[Donnée],"",0,1)="","","X")</f>
        <v>#REF!</v>
      </c>
      <c r="R178" s="218" t="e">
        <f>IF(_xlfn.XLOOKUP(Dico2[[#This Row],[Nom du champ]],[1]!HistoCPN[Donnée],[1]!HistoCPN[Donnée],"",0,1)="","","X")</f>
        <v>#REF!</v>
      </c>
      <c r="S178" s="218" t="e">
        <f>IF(_xlfn.XLOOKUP(Dico2[[#This Row],[Nom du champ]],[1]!CmdinfoPM[Donnée],[1]!CmdinfoPM[Donnée],"",0,1)="","","X")</f>
        <v>#REF!</v>
      </c>
      <c r="T178" s="218" t="e">
        <f>IF(_xlfn.XLOOKUP(Dico2[[#This Row],[Nom du champ]],[1]!ARCmdInfoPM[Donnée],[1]!ARCmdInfoPM[Donnée],"",0,1)="","","X")</f>
        <v>#REF!</v>
      </c>
      <c r="U178" s="218" t="e">
        <f>IF(_xlfn.XLOOKUP(Dico2[[#This Row],[Nom du champ]],[1]!ARMad[Donnée],[1]!ARMad[Donnée],"",0,1)="","","X")</f>
        <v>#REF!</v>
      </c>
      <c r="V178" s="218" t="e">
        <f>IF(_xlfn.XLOOKUP(Dico2[[#This Row],[Nom du champ]],[1]!NotifPrev[Donnée],[1]!NotifPrev[Donnée],"",0,1)="","","X")</f>
        <v>#REF!</v>
      </c>
      <c r="W178" s="218" t="e">
        <f>IF(_xlfn.XLOOKUP(Dico2[[#This Row],[Nom du champ]],[1]!CRInfoSyndic[Donnée],[1]!CRInfoSyndic[Donnée],"",0,1)="","","X")</f>
        <v>#REF!</v>
      </c>
      <c r="X178" s="218" t="e">
        <f>IF(_xlfn.XLOOKUP(Dico2[[#This Row],[Nom du champ]],[1]!Addu[Donnée],[1]!Addu[Donnée],"",0,1)="","","X")</f>
        <v>#REF!</v>
      </c>
      <c r="Y178" s="218" t="e">
        <f>IF(_xlfn.XLOOKUP(Dico2[[#This Row],[Nom du champ]],[1]!CRAddu[Donnée],[1]!CRAddu[Donnée],"",0,1)="","","X")</f>
        <v>#REF!</v>
      </c>
      <c r="Z178" s="218" t="e">
        <f>IF(_xlfn.XLOOKUP(Dico2[[#This Row],[Nom du champ]],[1]!CmdAnn[Donnée],[1]!CmdAnn[Donnée],"",0,1)="","","X")</f>
        <v>#REF!</v>
      </c>
      <c r="AA178" s="218" t="e">
        <f>IF(_xlfn.XLOOKUP(Dico2[[#This Row],[Nom du champ]],[1]!CRAnnu[Donnée],[1]!CRAnnu[Donnée],"",0,1)="","","X")</f>
        <v>#REF!</v>
      </c>
    </row>
    <row r="179" spans="1:27" ht="13.2">
      <c r="A179" s="211" t="s">
        <v>831</v>
      </c>
      <c r="B179" s="234" t="s">
        <v>363</v>
      </c>
      <c r="D179" s="218" t="e">
        <f>IF(_xlfn.XLOOKUP(Dico2[[#This Row],[Nom du champ]],[1]!IPE[Donnée],[1]!IPE[Donnée],"",0,1)="","","X")</f>
        <v>#REF!</v>
      </c>
      <c r="E179" s="218" t="e">
        <f>IF(_xlfn.XLOOKUP(Dico2[[#This Row],[Nom du champ]],[1]!CmdPB[Donnée],[1]!CmdPB[Donnée],"",0,1)="","","X")</f>
        <v>#REF!</v>
      </c>
      <c r="F179" s="218" t="e">
        <f>IF(_xlfn.XLOOKUP(Dico2[[#This Row],[Nom du champ]],[1]!ARcmdPB[Donnée],[1]!ARcmdPB[Donnée],"",0,1)="","","X")</f>
        <v>#REF!</v>
      </c>
      <c r="G179" s="218" t="e">
        <f>IF(_xlfn.XLOOKUP(Dico2[[#This Row],[Nom du champ]],[1]!CRcmdPB[Donnée],[1]!CRcmdPB[Donnée],"",0,1)="","","X")</f>
        <v>#REF!</v>
      </c>
      <c r="H179" s="218" t="e">
        <f>IF(_xlfn.XLOOKUP(Dico2[[#This Row],[Nom du champ]],[1]!AnnulationPB[Donnée],[1]!AnnulationPB[Donnée],"",0,1)="","","X")</f>
        <v>#REF!</v>
      </c>
      <c r="I179" s="218" t="e">
        <f>IF(_xlfn.XLOOKUP(Dico2[[#This Row],[Nom du champ]],[1]!ARannulationPB[Donnée],[1]!ARannulationPB[Donnée],"",0,1)="","","X")</f>
        <v>#REF!</v>
      </c>
      <c r="J179" s="218" t="e">
        <f>IF(_xlfn.XLOOKUP(Dico2[[#This Row],[Nom du champ]],[1]!CmdExtU[Donnée],[1]!CmdExtU[Donnée],"",0,1)="","","X")</f>
        <v>#REF!</v>
      </c>
      <c r="K179" s="218" t="e">
        <f>IF(_xlfn.XLOOKUP(Dico2[[#This Row],[Nom du champ]],[1]!ARCmdExtU[Donnée],[1]!ARCmdExtU[Donnée],"",0,1)="","","X")</f>
        <v>#REF!</v>
      </c>
      <c r="L179" s="218" t="e">
        <f>IF(_xlfn.XLOOKUP(Dico2[[#This Row],[Nom du champ]],[1]!CRCmdExtU[Donnée],[1]!CRCmdExtU[Donnée],"",0,1)="","","X")</f>
        <v>#REF!</v>
      </c>
      <c r="M179" s="218" t="e">
        <f>IF(_xlfn.XLOOKUP(Dico2[[#This Row],[Nom du champ]],[1]!CRMad[Donnée],[1]!CRMad[Donnée],"",0,1)="","","X")</f>
        <v>#REF!</v>
      </c>
      <c r="N179" s="218" t="e">
        <f>IF(_xlfn.XLOOKUP(Dico2[[#This Row],[Nom du champ]],[1]!DeltaIPE[Donnée],[1]!DeltaIPE[Donnée],"",0,1)="","","X")</f>
        <v>#REF!</v>
      </c>
      <c r="O179" s="218" t="e">
        <f>IF(_xlfn.XLOOKUP(Dico2[[#This Row],[Nom du champ]],[1]!HistoIPE[Donnée],[1]!HistoIPE[Donnée],"",0,1)="","","X")</f>
        <v>#REF!</v>
      </c>
      <c r="P179" s="218" t="e">
        <f>IF(_xlfn.XLOOKUP(Dico2[[#This Row],[Nom du champ]],[1]!CPN[Donnée],[1]!CPN[Donnée],"",0,1)="","","X")</f>
        <v>#REF!</v>
      </c>
      <c r="Q179" s="218" t="e">
        <f>IF(_xlfn.XLOOKUP(Dico2[[#This Row],[Nom du champ]],[1]!DeltaCPN[Donnée],[1]!DeltaCPN[Donnée],"",0,1)="","","X")</f>
        <v>#REF!</v>
      </c>
      <c r="R179" s="218" t="e">
        <f>IF(_xlfn.XLOOKUP(Dico2[[#This Row],[Nom du champ]],[1]!HistoCPN[Donnée],[1]!HistoCPN[Donnée],"",0,1)="","","X")</f>
        <v>#REF!</v>
      </c>
      <c r="S179" s="218" t="e">
        <f>IF(_xlfn.XLOOKUP(Dico2[[#This Row],[Nom du champ]],[1]!CmdinfoPM[Donnée],[1]!CmdinfoPM[Donnée],"",0,1)="","","X")</f>
        <v>#REF!</v>
      </c>
      <c r="T179" s="218" t="e">
        <f>IF(_xlfn.XLOOKUP(Dico2[[#This Row],[Nom du champ]],[1]!ARCmdInfoPM[Donnée],[1]!ARCmdInfoPM[Donnée],"",0,1)="","","X")</f>
        <v>#REF!</v>
      </c>
      <c r="U179" s="218" t="e">
        <f>IF(_xlfn.XLOOKUP(Dico2[[#This Row],[Nom du champ]],[1]!ARMad[Donnée],[1]!ARMad[Donnée],"",0,1)="","","X")</f>
        <v>#REF!</v>
      </c>
      <c r="V179" s="218" t="e">
        <f>IF(_xlfn.XLOOKUP(Dico2[[#This Row],[Nom du champ]],[1]!NotifPrev[Donnée],[1]!NotifPrev[Donnée],"",0,1)="","","X")</f>
        <v>#REF!</v>
      </c>
      <c r="W179" s="218" t="e">
        <f>IF(_xlfn.XLOOKUP(Dico2[[#This Row],[Nom du champ]],[1]!CRInfoSyndic[Donnée],[1]!CRInfoSyndic[Donnée],"",0,1)="","","X")</f>
        <v>#REF!</v>
      </c>
      <c r="X179" s="218" t="e">
        <f>IF(_xlfn.XLOOKUP(Dico2[[#This Row],[Nom du champ]],[1]!Addu[Donnée],[1]!Addu[Donnée],"",0,1)="","","X")</f>
        <v>#REF!</v>
      </c>
      <c r="Y179" s="218" t="e">
        <f>IF(_xlfn.XLOOKUP(Dico2[[#This Row],[Nom du champ]],[1]!CRAddu[Donnée],[1]!CRAddu[Donnée],"",0,1)="","","X")</f>
        <v>#REF!</v>
      </c>
      <c r="Z179" s="218" t="e">
        <f>IF(_xlfn.XLOOKUP(Dico2[[#This Row],[Nom du champ]],[1]!CmdAnn[Donnée],[1]!CmdAnn[Donnée],"",0,1)="","","X")</f>
        <v>#REF!</v>
      </c>
      <c r="AA179" s="218" t="e">
        <f>IF(_xlfn.XLOOKUP(Dico2[[#This Row],[Nom du champ]],[1]!CRAnnu[Donnée],[1]!CRAnnu[Donnée],"",0,1)="","","X")</f>
        <v>#REF!</v>
      </c>
    </row>
    <row r="180" spans="1:27">
      <c r="A180" s="211" t="s">
        <v>262</v>
      </c>
      <c r="B180" s="211" t="s">
        <v>42</v>
      </c>
      <c r="D180" s="218" t="e">
        <f>IF(_xlfn.XLOOKUP(Dico2[[#This Row],[Nom du champ]],[1]!IPE[Donnée],[1]!IPE[Donnée],"",0,1)="","","X")</f>
        <v>#REF!</v>
      </c>
      <c r="E180" s="218" t="e">
        <f>IF(_xlfn.XLOOKUP(Dico2[[#This Row],[Nom du champ]],[1]!CmdPB[Donnée],[1]!CmdPB[Donnée],"",0,1)="","","X")</f>
        <v>#REF!</v>
      </c>
      <c r="F180" s="218" t="e">
        <f>IF(_xlfn.XLOOKUP(Dico2[[#This Row],[Nom du champ]],[1]!ARcmdPB[Donnée],[1]!ARcmdPB[Donnée],"",0,1)="","","X")</f>
        <v>#REF!</v>
      </c>
      <c r="G180" s="218" t="e">
        <f>IF(_xlfn.XLOOKUP(Dico2[[#This Row],[Nom du champ]],[1]!CRcmdPB[Donnée],[1]!CRcmdPB[Donnée],"",0,1)="","","X")</f>
        <v>#REF!</v>
      </c>
      <c r="H180" s="218" t="e">
        <f>IF(_xlfn.XLOOKUP(Dico2[[#This Row],[Nom du champ]],[1]!AnnulationPB[Donnée],[1]!AnnulationPB[Donnée],"",0,1)="","","X")</f>
        <v>#REF!</v>
      </c>
      <c r="I180" s="218" t="e">
        <f>IF(_xlfn.XLOOKUP(Dico2[[#This Row],[Nom du champ]],[1]!ARannulationPB[Donnée],[1]!ARannulationPB[Donnée],"",0,1)="","","X")</f>
        <v>#REF!</v>
      </c>
      <c r="J180" s="218" t="e">
        <f>IF(_xlfn.XLOOKUP(Dico2[[#This Row],[Nom du champ]],[1]!CmdExtU[Donnée],[1]!CmdExtU[Donnée],"",0,1)="","","X")</f>
        <v>#REF!</v>
      </c>
      <c r="K180" s="218" t="e">
        <f>IF(_xlfn.XLOOKUP(Dico2[[#This Row],[Nom du champ]],[1]!ARCmdExtU[Donnée],[1]!ARCmdExtU[Donnée],"",0,1)="","","X")</f>
        <v>#REF!</v>
      </c>
      <c r="L180" s="218" t="e">
        <f>IF(_xlfn.XLOOKUP(Dico2[[#This Row],[Nom du champ]],[1]!CRCmdExtU[Donnée],[1]!CRCmdExtU[Donnée],"",0,1)="","","X")</f>
        <v>#REF!</v>
      </c>
      <c r="M180" s="218" t="e">
        <f>IF(_xlfn.XLOOKUP(Dico2[[#This Row],[Nom du champ]],[1]!CRMad[Donnée],[1]!CRMad[Donnée],"",0,1)="","","X")</f>
        <v>#REF!</v>
      </c>
      <c r="N180" s="218" t="e">
        <f>IF(_xlfn.XLOOKUP(Dico2[[#This Row],[Nom du champ]],[1]!DeltaIPE[Donnée],[1]!DeltaIPE[Donnée],"",0,1)="","","X")</f>
        <v>#REF!</v>
      </c>
      <c r="O180" s="218" t="e">
        <f>IF(_xlfn.XLOOKUP(Dico2[[#This Row],[Nom du champ]],[1]!HistoIPE[Donnée],[1]!HistoIPE[Donnée],"",0,1)="","","X")</f>
        <v>#REF!</v>
      </c>
      <c r="P180" s="218" t="e">
        <f>IF(_xlfn.XLOOKUP(Dico2[[#This Row],[Nom du champ]],[1]!CPN[Donnée],[1]!CPN[Donnée],"",0,1)="","","X")</f>
        <v>#REF!</v>
      </c>
      <c r="Q180" s="218" t="e">
        <f>IF(_xlfn.XLOOKUP(Dico2[[#This Row],[Nom du champ]],[1]!DeltaCPN[Donnée],[1]!DeltaCPN[Donnée],"",0,1)="","","X")</f>
        <v>#REF!</v>
      </c>
      <c r="R180" s="218" t="e">
        <f>IF(_xlfn.XLOOKUP(Dico2[[#This Row],[Nom du champ]],[1]!HistoCPN[Donnée],[1]!HistoCPN[Donnée],"",0,1)="","","X")</f>
        <v>#REF!</v>
      </c>
      <c r="S180" s="218" t="e">
        <f>IF(_xlfn.XLOOKUP(Dico2[[#This Row],[Nom du champ]],[1]!CmdinfoPM[Donnée],[1]!CmdinfoPM[Donnée],"",0,1)="","","X")</f>
        <v>#REF!</v>
      </c>
      <c r="T180" s="218" t="e">
        <f>IF(_xlfn.XLOOKUP(Dico2[[#This Row],[Nom du champ]],[1]!ARCmdInfoPM[Donnée],[1]!ARCmdInfoPM[Donnée],"",0,1)="","","X")</f>
        <v>#REF!</v>
      </c>
      <c r="U180" s="218" t="e">
        <f>IF(_xlfn.XLOOKUP(Dico2[[#This Row],[Nom du champ]],[1]!ARMad[Donnée],[1]!ARMad[Donnée],"",0,1)="","","X")</f>
        <v>#REF!</v>
      </c>
      <c r="V180" s="218" t="e">
        <f>IF(_xlfn.XLOOKUP(Dico2[[#This Row],[Nom du champ]],[1]!NotifPrev[Donnée],[1]!NotifPrev[Donnée],"",0,1)="","","X")</f>
        <v>#REF!</v>
      </c>
      <c r="W180" s="218" t="e">
        <f>IF(_xlfn.XLOOKUP(Dico2[[#This Row],[Nom du champ]],[1]!CRInfoSyndic[Donnée],[1]!CRInfoSyndic[Donnée],"",0,1)="","","X")</f>
        <v>#REF!</v>
      </c>
      <c r="X180" s="218" t="e">
        <f>IF(_xlfn.XLOOKUP(Dico2[[#This Row],[Nom du champ]],[1]!Addu[Donnée],[1]!Addu[Donnée],"",0,1)="","","X")</f>
        <v>#REF!</v>
      </c>
      <c r="Y180" s="218" t="e">
        <f>IF(_xlfn.XLOOKUP(Dico2[[#This Row],[Nom du champ]],[1]!CRAddu[Donnée],[1]!CRAddu[Donnée],"",0,1)="","","X")</f>
        <v>#REF!</v>
      </c>
      <c r="Z180" s="218" t="e">
        <f>IF(_xlfn.XLOOKUP(Dico2[[#This Row],[Nom du champ]],[1]!CmdAnn[Donnée],[1]!CmdAnn[Donnée],"",0,1)="","","X")</f>
        <v>#REF!</v>
      </c>
      <c r="AA180" s="218" t="e">
        <f>IF(_xlfn.XLOOKUP(Dico2[[#This Row],[Nom du champ]],[1]!CRAnnu[Donnée],[1]!CRAnnu[Donnée],"",0,1)="","","X")</f>
        <v>#REF!</v>
      </c>
    </row>
    <row r="181" spans="1:27">
      <c r="A181" s="213" t="s">
        <v>426</v>
      </c>
      <c r="B181" s="209" t="s">
        <v>526</v>
      </c>
      <c r="D181" s="218" t="e">
        <f>IF(_xlfn.XLOOKUP(Dico2[[#This Row],[Nom du champ]],[1]!IPE[Donnée],[1]!IPE[Donnée],"",0,1)="","","X")</f>
        <v>#REF!</v>
      </c>
      <c r="E181" s="218" t="e">
        <f>IF(_xlfn.XLOOKUP(Dico2[[#This Row],[Nom du champ]],[1]!CmdPB[Donnée],[1]!CmdPB[Donnée],"",0,1)="","","X")</f>
        <v>#REF!</v>
      </c>
      <c r="F181" s="218" t="e">
        <f>IF(_xlfn.XLOOKUP(Dico2[[#This Row],[Nom du champ]],[1]!ARcmdPB[Donnée],[1]!ARcmdPB[Donnée],"",0,1)="","","X")</f>
        <v>#REF!</v>
      </c>
      <c r="G181" s="218" t="e">
        <f>IF(_xlfn.XLOOKUP(Dico2[[#This Row],[Nom du champ]],[1]!CRcmdPB[Donnée],[1]!CRcmdPB[Donnée],"",0,1)="","","X")</f>
        <v>#REF!</v>
      </c>
      <c r="H181" s="218" t="e">
        <f>IF(_xlfn.XLOOKUP(Dico2[[#This Row],[Nom du champ]],[1]!AnnulationPB[Donnée],[1]!AnnulationPB[Donnée],"",0,1)="","","X")</f>
        <v>#REF!</v>
      </c>
      <c r="I181" s="218" t="e">
        <f>IF(_xlfn.XLOOKUP(Dico2[[#This Row],[Nom du champ]],[1]!ARannulationPB[Donnée],[1]!ARannulationPB[Donnée],"",0,1)="","","X")</f>
        <v>#REF!</v>
      </c>
      <c r="J181" s="218" t="e">
        <f>IF(_xlfn.XLOOKUP(Dico2[[#This Row],[Nom du champ]],[1]!CmdExtU[Donnée],[1]!CmdExtU[Donnée],"",0,1)="","","X")</f>
        <v>#REF!</v>
      </c>
      <c r="K181" s="218" t="e">
        <f>IF(_xlfn.XLOOKUP(Dico2[[#This Row],[Nom du champ]],[1]!ARCmdExtU[Donnée],[1]!ARCmdExtU[Donnée],"",0,1)="","","X")</f>
        <v>#REF!</v>
      </c>
      <c r="L181" s="218" t="e">
        <f>IF(_xlfn.XLOOKUP(Dico2[[#This Row],[Nom du champ]],[1]!CRCmdExtU[Donnée],[1]!CRCmdExtU[Donnée],"",0,1)="","","X")</f>
        <v>#REF!</v>
      </c>
      <c r="M181" s="218" t="e">
        <f>IF(_xlfn.XLOOKUP(Dico2[[#This Row],[Nom du champ]],[1]!CRMad[Donnée],[1]!CRMad[Donnée],"",0,1)="","","X")</f>
        <v>#REF!</v>
      </c>
      <c r="N181" s="218" t="e">
        <f>IF(_xlfn.XLOOKUP(Dico2[[#This Row],[Nom du champ]],[1]!DeltaIPE[Donnée],[1]!DeltaIPE[Donnée],"",0,1)="","","X")</f>
        <v>#REF!</v>
      </c>
      <c r="O181" s="218" t="e">
        <f>IF(_xlfn.XLOOKUP(Dico2[[#This Row],[Nom du champ]],[1]!HistoIPE[Donnée],[1]!HistoIPE[Donnée],"",0,1)="","","X")</f>
        <v>#REF!</v>
      </c>
      <c r="P181" s="218" t="e">
        <f>IF(_xlfn.XLOOKUP(Dico2[[#This Row],[Nom du champ]],[1]!CPN[Donnée],[1]!CPN[Donnée],"",0,1)="","","X")</f>
        <v>#REF!</v>
      </c>
      <c r="Q181" s="218" t="e">
        <f>IF(_xlfn.XLOOKUP(Dico2[[#This Row],[Nom du champ]],[1]!DeltaCPN[Donnée],[1]!DeltaCPN[Donnée],"",0,1)="","","X")</f>
        <v>#REF!</v>
      </c>
      <c r="R181" s="218" t="e">
        <f>IF(_xlfn.XLOOKUP(Dico2[[#This Row],[Nom du champ]],[1]!HistoCPN[Donnée],[1]!HistoCPN[Donnée],"",0,1)="","","X")</f>
        <v>#REF!</v>
      </c>
      <c r="S181" s="218" t="e">
        <f>IF(_xlfn.XLOOKUP(Dico2[[#This Row],[Nom du champ]],[1]!CmdinfoPM[Donnée],[1]!CmdinfoPM[Donnée],"",0,1)="","","X")</f>
        <v>#REF!</v>
      </c>
      <c r="T181" s="218" t="e">
        <f>IF(_xlfn.XLOOKUP(Dico2[[#This Row],[Nom du champ]],[1]!ARCmdInfoPM[Donnée],[1]!ARCmdInfoPM[Donnée],"",0,1)="","","X")</f>
        <v>#REF!</v>
      </c>
      <c r="U181" s="218" t="e">
        <f>IF(_xlfn.XLOOKUP(Dico2[[#This Row],[Nom du champ]],[1]!ARMad[Donnée],[1]!ARMad[Donnée],"",0,1)="","","X")</f>
        <v>#REF!</v>
      </c>
      <c r="V181" s="218" t="e">
        <f>IF(_xlfn.XLOOKUP(Dico2[[#This Row],[Nom du champ]],[1]!NotifPrev[Donnée],[1]!NotifPrev[Donnée],"",0,1)="","","X")</f>
        <v>#REF!</v>
      </c>
      <c r="W181" s="218" t="e">
        <f>IF(_xlfn.XLOOKUP(Dico2[[#This Row],[Nom du champ]],[1]!CRInfoSyndic[Donnée],[1]!CRInfoSyndic[Donnée],"",0,1)="","","X")</f>
        <v>#REF!</v>
      </c>
      <c r="X181" s="218" t="e">
        <f>IF(_xlfn.XLOOKUP(Dico2[[#This Row],[Nom du champ]],[1]!Addu[Donnée],[1]!Addu[Donnée],"",0,1)="","","X")</f>
        <v>#REF!</v>
      </c>
      <c r="Y181" s="218" t="e">
        <f>IF(_xlfn.XLOOKUP(Dico2[[#This Row],[Nom du champ]],[1]!CRAddu[Donnée],[1]!CRAddu[Donnée],"",0,1)="","","X")</f>
        <v>#REF!</v>
      </c>
      <c r="Z181" s="218" t="e">
        <f>IF(_xlfn.XLOOKUP(Dico2[[#This Row],[Nom du champ]],[1]!CmdAnn[Donnée],[1]!CmdAnn[Donnée],"",0,1)="","","X")</f>
        <v>#REF!</v>
      </c>
      <c r="AA181" s="218" t="e">
        <f>IF(_xlfn.XLOOKUP(Dico2[[#This Row],[Nom du champ]],[1]!CRAnnu[Donnée],[1]!CRAnnu[Donnée],"",0,1)="","","X")</f>
        <v>#REF!</v>
      </c>
    </row>
    <row r="182" spans="1:27" ht="20.399999999999999">
      <c r="A182" s="242" t="s">
        <v>417</v>
      </c>
      <c r="B182" s="221" t="s">
        <v>486</v>
      </c>
      <c r="D182" s="218" t="e">
        <f>IF(_xlfn.XLOOKUP(Dico2[[#This Row],[Nom du champ]],[1]!IPE[Donnée],[1]!IPE[Donnée],"",0,1)="","","X")</f>
        <v>#REF!</v>
      </c>
      <c r="E182" s="218" t="e">
        <f>IF(_xlfn.XLOOKUP(Dico2[[#This Row],[Nom du champ]],[1]!CmdPB[Donnée],[1]!CmdPB[Donnée],"",0,1)="","","X")</f>
        <v>#REF!</v>
      </c>
      <c r="F182" s="218" t="e">
        <f>IF(_xlfn.XLOOKUP(Dico2[[#This Row],[Nom du champ]],[1]!ARcmdPB[Donnée],[1]!ARcmdPB[Donnée],"",0,1)="","","X")</f>
        <v>#REF!</v>
      </c>
      <c r="G182" s="218" t="e">
        <f>IF(_xlfn.XLOOKUP(Dico2[[#This Row],[Nom du champ]],[1]!CRcmdPB[Donnée],[1]!CRcmdPB[Donnée],"",0,1)="","","X")</f>
        <v>#REF!</v>
      </c>
      <c r="H182" s="218" t="e">
        <f>IF(_xlfn.XLOOKUP(Dico2[[#This Row],[Nom du champ]],[1]!AnnulationPB[Donnée],[1]!AnnulationPB[Donnée],"",0,1)="","","X")</f>
        <v>#REF!</v>
      </c>
      <c r="I182" s="218" t="e">
        <f>IF(_xlfn.XLOOKUP(Dico2[[#This Row],[Nom du champ]],[1]!ARannulationPB[Donnée],[1]!ARannulationPB[Donnée],"",0,1)="","","X")</f>
        <v>#REF!</v>
      </c>
      <c r="J182" s="218" t="e">
        <f>IF(_xlfn.XLOOKUP(Dico2[[#This Row],[Nom du champ]],[1]!CmdExtU[Donnée],[1]!CmdExtU[Donnée],"",0,1)="","","X")</f>
        <v>#REF!</v>
      </c>
      <c r="K182" s="218" t="e">
        <f>IF(_xlfn.XLOOKUP(Dico2[[#This Row],[Nom du champ]],[1]!ARCmdExtU[Donnée],[1]!ARCmdExtU[Donnée],"",0,1)="","","X")</f>
        <v>#REF!</v>
      </c>
      <c r="L182" s="218" t="e">
        <f>IF(_xlfn.XLOOKUP(Dico2[[#This Row],[Nom du champ]],[1]!CRCmdExtU[Donnée],[1]!CRCmdExtU[Donnée],"",0,1)="","","X")</f>
        <v>#REF!</v>
      </c>
      <c r="M182" s="218" t="e">
        <f>IF(_xlfn.XLOOKUP(Dico2[[#This Row],[Nom du champ]],[1]!CRMad[Donnée],[1]!CRMad[Donnée],"",0,1)="","","X")</f>
        <v>#REF!</v>
      </c>
      <c r="N182" s="218" t="e">
        <f>IF(_xlfn.XLOOKUP(Dico2[[#This Row],[Nom du champ]],[1]!DeltaIPE[Donnée],[1]!DeltaIPE[Donnée],"",0,1)="","","X")</f>
        <v>#REF!</v>
      </c>
      <c r="O182" s="218" t="e">
        <f>IF(_xlfn.XLOOKUP(Dico2[[#This Row],[Nom du champ]],[1]!HistoIPE[Donnée],[1]!HistoIPE[Donnée],"",0,1)="","","X")</f>
        <v>#REF!</v>
      </c>
      <c r="P182" s="218" t="e">
        <f>IF(_xlfn.XLOOKUP(Dico2[[#This Row],[Nom du champ]],[1]!CPN[Donnée],[1]!CPN[Donnée],"",0,1)="","","X")</f>
        <v>#REF!</v>
      </c>
      <c r="Q182" s="218" t="e">
        <f>IF(_xlfn.XLOOKUP(Dico2[[#This Row],[Nom du champ]],[1]!DeltaCPN[Donnée],[1]!DeltaCPN[Donnée],"",0,1)="","","X")</f>
        <v>#REF!</v>
      </c>
      <c r="R182" s="218" t="e">
        <f>IF(_xlfn.XLOOKUP(Dico2[[#This Row],[Nom du champ]],[1]!HistoCPN[Donnée],[1]!HistoCPN[Donnée],"",0,1)="","","X")</f>
        <v>#REF!</v>
      </c>
      <c r="S182" s="218" t="e">
        <f>IF(_xlfn.XLOOKUP(Dico2[[#This Row],[Nom du champ]],[1]!CmdinfoPM[Donnée],[1]!CmdinfoPM[Donnée],"",0,1)="","","X")</f>
        <v>#REF!</v>
      </c>
      <c r="T182" s="218" t="e">
        <f>IF(_xlfn.XLOOKUP(Dico2[[#This Row],[Nom du champ]],[1]!ARCmdInfoPM[Donnée],[1]!ARCmdInfoPM[Donnée],"",0,1)="","","X")</f>
        <v>#REF!</v>
      </c>
      <c r="U182" s="218" t="e">
        <f>IF(_xlfn.XLOOKUP(Dico2[[#This Row],[Nom du champ]],[1]!ARMad[Donnée],[1]!ARMad[Donnée],"",0,1)="","","X")</f>
        <v>#REF!</v>
      </c>
      <c r="V182" s="218" t="e">
        <f>IF(_xlfn.XLOOKUP(Dico2[[#This Row],[Nom du champ]],[1]!NotifPrev[Donnée],[1]!NotifPrev[Donnée],"",0,1)="","","X")</f>
        <v>#REF!</v>
      </c>
      <c r="W182" s="218" t="e">
        <f>IF(_xlfn.XLOOKUP(Dico2[[#This Row],[Nom du champ]],[1]!CRInfoSyndic[Donnée],[1]!CRInfoSyndic[Donnée],"",0,1)="","","X")</f>
        <v>#REF!</v>
      </c>
      <c r="X182" s="218" t="e">
        <f>IF(_xlfn.XLOOKUP(Dico2[[#This Row],[Nom du champ]],[1]!Addu[Donnée],[1]!Addu[Donnée],"",0,1)="","","X")</f>
        <v>#REF!</v>
      </c>
      <c r="Y182" s="218" t="e">
        <f>IF(_xlfn.XLOOKUP(Dico2[[#This Row],[Nom du champ]],[1]!CRAddu[Donnée],[1]!CRAddu[Donnée],"",0,1)="","","X")</f>
        <v>#REF!</v>
      </c>
      <c r="Z182" s="218" t="e">
        <f>IF(_xlfn.XLOOKUP(Dico2[[#This Row],[Nom du champ]],[1]!CmdAnn[Donnée],[1]!CmdAnn[Donnée],"",0,1)="","","X")</f>
        <v>#REF!</v>
      </c>
      <c r="AA182" s="218" t="e">
        <f>IF(_xlfn.XLOOKUP(Dico2[[#This Row],[Nom du champ]],[1]!CRAnnu[Donnée],[1]!CRAnnu[Donnée],"",0,1)="","","X")</f>
        <v>#REF!</v>
      </c>
    </row>
    <row r="183" spans="1:27" ht="30.6">
      <c r="A183" s="209" t="s">
        <v>392</v>
      </c>
      <c r="B183" s="209" t="s">
        <v>486</v>
      </c>
      <c r="D183" s="218" t="e">
        <f>IF(_xlfn.XLOOKUP(Dico2[[#This Row],[Nom du champ]],[1]!IPE[Donnée],[1]!IPE[Donnée],"",0,1)="","","X")</f>
        <v>#REF!</v>
      </c>
      <c r="E183" s="218" t="e">
        <f>IF(_xlfn.XLOOKUP(Dico2[[#This Row],[Nom du champ]],[1]!CmdPB[Donnée],[1]!CmdPB[Donnée],"",0,1)="","","X")</f>
        <v>#REF!</v>
      </c>
      <c r="F183" s="218" t="e">
        <f>IF(_xlfn.XLOOKUP(Dico2[[#This Row],[Nom du champ]],[1]!ARcmdPB[Donnée],[1]!ARcmdPB[Donnée],"",0,1)="","","X")</f>
        <v>#REF!</v>
      </c>
      <c r="G183" s="218" t="e">
        <f>IF(_xlfn.XLOOKUP(Dico2[[#This Row],[Nom du champ]],[1]!CRcmdPB[Donnée],[1]!CRcmdPB[Donnée],"",0,1)="","","X")</f>
        <v>#REF!</v>
      </c>
      <c r="H183" s="218" t="e">
        <f>IF(_xlfn.XLOOKUP(Dico2[[#This Row],[Nom du champ]],[1]!AnnulationPB[Donnée],[1]!AnnulationPB[Donnée],"",0,1)="","","X")</f>
        <v>#REF!</v>
      </c>
      <c r="I183" s="218" t="e">
        <f>IF(_xlfn.XLOOKUP(Dico2[[#This Row],[Nom du champ]],[1]!ARannulationPB[Donnée],[1]!ARannulationPB[Donnée],"",0,1)="","","X")</f>
        <v>#REF!</v>
      </c>
      <c r="J183" s="218" t="e">
        <f>IF(_xlfn.XLOOKUP(Dico2[[#This Row],[Nom du champ]],[1]!CmdExtU[Donnée],[1]!CmdExtU[Donnée],"",0,1)="","","X")</f>
        <v>#REF!</v>
      </c>
      <c r="K183" s="218" t="e">
        <f>IF(_xlfn.XLOOKUP(Dico2[[#This Row],[Nom du champ]],[1]!ARCmdExtU[Donnée],[1]!ARCmdExtU[Donnée],"",0,1)="","","X")</f>
        <v>#REF!</v>
      </c>
      <c r="L183" s="218" t="e">
        <f>IF(_xlfn.XLOOKUP(Dico2[[#This Row],[Nom du champ]],[1]!CRCmdExtU[Donnée],[1]!CRCmdExtU[Donnée],"",0,1)="","","X")</f>
        <v>#REF!</v>
      </c>
      <c r="M183" s="218" t="e">
        <f>IF(_xlfn.XLOOKUP(Dico2[[#This Row],[Nom du champ]],[1]!CRMad[Donnée],[1]!CRMad[Donnée],"",0,1)="","","X")</f>
        <v>#REF!</v>
      </c>
      <c r="N183" s="218" t="e">
        <f>IF(_xlfn.XLOOKUP(Dico2[[#This Row],[Nom du champ]],[1]!DeltaIPE[Donnée],[1]!DeltaIPE[Donnée],"",0,1)="","","X")</f>
        <v>#REF!</v>
      </c>
      <c r="O183" s="218" t="e">
        <f>IF(_xlfn.XLOOKUP(Dico2[[#This Row],[Nom du champ]],[1]!HistoIPE[Donnée],[1]!HistoIPE[Donnée],"",0,1)="","","X")</f>
        <v>#REF!</v>
      </c>
      <c r="P183" s="218" t="e">
        <f>IF(_xlfn.XLOOKUP(Dico2[[#This Row],[Nom du champ]],[1]!CPN[Donnée],[1]!CPN[Donnée],"",0,1)="","","X")</f>
        <v>#REF!</v>
      </c>
      <c r="Q183" s="218" t="e">
        <f>IF(_xlfn.XLOOKUP(Dico2[[#This Row],[Nom du champ]],[1]!DeltaCPN[Donnée],[1]!DeltaCPN[Donnée],"",0,1)="","","X")</f>
        <v>#REF!</v>
      </c>
      <c r="R183" s="218" t="e">
        <f>IF(_xlfn.XLOOKUP(Dico2[[#This Row],[Nom du champ]],[1]!HistoCPN[Donnée],[1]!HistoCPN[Donnée],"",0,1)="","","X")</f>
        <v>#REF!</v>
      </c>
      <c r="S183" s="218" t="e">
        <f>IF(_xlfn.XLOOKUP(Dico2[[#This Row],[Nom du champ]],[1]!CmdinfoPM[Donnée],[1]!CmdinfoPM[Donnée],"",0,1)="","","X")</f>
        <v>#REF!</v>
      </c>
      <c r="T183" s="218" t="e">
        <f>IF(_xlfn.XLOOKUP(Dico2[[#This Row],[Nom du champ]],[1]!ARCmdInfoPM[Donnée],[1]!ARCmdInfoPM[Donnée],"",0,1)="","","X")</f>
        <v>#REF!</v>
      </c>
      <c r="U183" s="218" t="e">
        <f>IF(_xlfn.XLOOKUP(Dico2[[#This Row],[Nom du champ]],[1]!ARMad[Donnée],[1]!ARMad[Donnée],"",0,1)="","","X")</f>
        <v>#REF!</v>
      </c>
      <c r="V183" s="218" t="e">
        <f>IF(_xlfn.XLOOKUP(Dico2[[#This Row],[Nom du champ]],[1]!NotifPrev[Donnée],[1]!NotifPrev[Donnée],"",0,1)="","","X")</f>
        <v>#REF!</v>
      </c>
      <c r="W183" s="218" t="e">
        <f>IF(_xlfn.XLOOKUP(Dico2[[#This Row],[Nom du champ]],[1]!CRInfoSyndic[Donnée],[1]!CRInfoSyndic[Donnée],"",0,1)="","","X")</f>
        <v>#REF!</v>
      </c>
      <c r="X183" s="218" t="e">
        <f>IF(_xlfn.XLOOKUP(Dico2[[#This Row],[Nom du champ]],[1]!Addu[Donnée],[1]!Addu[Donnée],"",0,1)="","","X")</f>
        <v>#REF!</v>
      </c>
      <c r="Y183" s="218" t="e">
        <f>IF(_xlfn.XLOOKUP(Dico2[[#This Row],[Nom du champ]],[1]!CRAddu[Donnée],[1]!CRAddu[Donnée],"",0,1)="","","X")</f>
        <v>#REF!</v>
      </c>
      <c r="Z183" s="218" t="e">
        <f>IF(_xlfn.XLOOKUP(Dico2[[#This Row],[Nom du champ]],[1]!CmdAnn[Donnée],[1]!CmdAnn[Donnée],"",0,1)="","","X")</f>
        <v>#REF!</v>
      </c>
      <c r="AA183" s="218" t="e">
        <f>IF(_xlfn.XLOOKUP(Dico2[[#This Row],[Nom du champ]],[1]!CRAnnu[Donnée],[1]!CRAnnu[Donnée],"",0,1)="","","X")</f>
        <v>#REF!</v>
      </c>
    </row>
    <row r="184" spans="1:27" ht="30.6">
      <c r="A184" s="214" t="s">
        <v>410</v>
      </c>
      <c r="B184" s="221" t="s">
        <v>42</v>
      </c>
      <c r="D184" s="218" t="e">
        <f>IF(_xlfn.XLOOKUP(Dico2[[#This Row],[Nom du champ]],[1]!IPE[Donnée],[1]!IPE[Donnée],"",0,1)="","","X")</f>
        <v>#REF!</v>
      </c>
      <c r="E184" s="218" t="e">
        <f>IF(_xlfn.XLOOKUP(Dico2[[#This Row],[Nom du champ]],[1]!CmdPB[Donnée],[1]!CmdPB[Donnée],"",0,1)="","","X")</f>
        <v>#REF!</v>
      </c>
      <c r="F184" s="218" t="e">
        <f>IF(_xlfn.XLOOKUP(Dico2[[#This Row],[Nom du champ]],[1]!ARcmdPB[Donnée],[1]!ARcmdPB[Donnée],"",0,1)="","","X")</f>
        <v>#REF!</v>
      </c>
      <c r="G184" s="218" t="e">
        <f>IF(_xlfn.XLOOKUP(Dico2[[#This Row],[Nom du champ]],[1]!CRcmdPB[Donnée],[1]!CRcmdPB[Donnée],"",0,1)="","","X")</f>
        <v>#REF!</v>
      </c>
      <c r="H184" s="218" t="e">
        <f>IF(_xlfn.XLOOKUP(Dico2[[#This Row],[Nom du champ]],[1]!AnnulationPB[Donnée],[1]!AnnulationPB[Donnée],"",0,1)="","","X")</f>
        <v>#REF!</v>
      </c>
      <c r="I184" s="218" t="e">
        <f>IF(_xlfn.XLOOKUP(Dico2[[#This Row],[Nom du champ]],[1]!ARannulationPB[Donnée],[1]!ARannulationPB[Donnée],"",0,1)="","","X")</f>
        <v>#REF!</v>
      </c>
      <c r="J184" s="218" t="e">
        <f>IF(_xlfn.XLOOKUP(Dico2[[#This Row],[Nom du champ]],[1]!CmdExtU[Donnée],[1]!CmdExtU[Donnée],"",0,1)="","","X")</f>
        <v>#REF!</v>
      </c>
      <c r="K184" s="218" t="e">
        <f>IF(_xlfn.XLOOKUP(Dico2[[#This Row],[Nom du champ]],[1]!ARCmdExtU[Donnée],[1]!ARCmdExtU[Donnée],"",0,1)="","","X")</f>
        <v>#REF!</v>
      </c>
      <c r="L184" s="218" t="e">
        <f>IF(_xlfn.XLOOKUP(Dico2[[#This Row],[Nom du champ]],[1]!CRCmdExtU[Donnée],[1]!CRCmdExtU[Donnée],"",0,1)="","","X")</f>
        <v>#REF!</v>
      </c>
      <c r="M184" s="218" t="e">
        <f>IF(_xlfn.XLOOKUP(Dico2[[#This Row],[Nom du champ]],[1]!CRMad[Donnée],[1]!CRMad[Donnée],"",0,1)="","","X")</f>
        <v>#REF!</v>
      </c>
      <c r="N184" s="218" t="e">
        <f>IF(_xlfn.XLOOKUP(Dico2[[#This Row],[Nom du champ]],[1]!DeltaIPE[Donnée],[1]!DeltaIPE[Donnée],"",0,1)="","","X")</f>
        <v>#REF!</v>
      </c>
      <c r="O184" s="218" t="e">
        <f>IF(_xlfn.XLOOKUP(Dico2[[#This Row],[Nom du champ]],[1]!HistoIPE[Donnée],[1]!HistoIPE[Donnée],"",0,1)="","","X")</f>
        <v>#REF!</v>
      </c>
      <c r="P184" s="218" t="e">
        <f>IF(_xlfn.XLOOKUP(Dico2[[#This Row],[Nom du champ]],[1]!CPN[Donnée],[1]!CPN[Donnée],"",0,1)="","","X")</f>
        <v>#REF!</v>
      </c>
      <c r="Q184" s="218" t="e">
        <f>IF(_xlfn.XLOOKUP(Dico2[[#This Row],[Nom du champ]],[1]!DeltaCPN[Donnée],[1]!DeltaCPN[Donnée],"",0,1)="","","X")</f>
        <v>#REF!</v>
      </c>
      <c r="R184" s="218" t="e">
        <f>IF(_xlfn.XLOOKUP(Dico2[[#This Row],[Nom du champ]],[1]!HistoCPN[Donnée],[1]!HistoCPN[Donnée],"",0,1)="","","X")</f>
        <v>#REF!</v>
      </c>
      <c r="S184" s="218" t="e">
        <f>IF(_xlfn.XLOOKUP(Dico2[[#This Row],[Nom du champ]],[1]!CmdinfoPM[Donnée],[1]!CmdinfoPM[Donnée],"",0,1)="","","X")</f>
        <v>#REF!</v>
      </c>
      <c r="T184" s="218" t="e">
        <f>IF(_xlfn.XLOOKUP(Dico2[[#This Row],[Nom du champ]],[1]!ARCmdInfoPM[Donnée],[1]!ARCmdInfoPM[Donnée],"",0,1)="","","X")</f>
        <v>#REF!</v>
      </c>
      <c r="U184" s="218" t="e">
        <f>IF(_xlfn.XLOOKUP(Dico2[[#This Row],[Nom du champ]],[1]!ARMad[Donnée],[1]!ARMad[Donnée],"",0,1)="","","X")</f>
        <v>#REF!</v>
      </c>
      <c r="V184" s="218" t="e">
        <f>IF(_xlfn.XLOOKUP(Dico2[[#This Row],[Nom du champ]],[1]!NotifPrev[Donnée],[1]!NotifPrev[Donnée],"",0,1)="","","X")</f>
        <v>#REF!</v>
      </c>
      <c r="W184" s="218" t="e">
        <f>IF(_xlfn.XLOOKUP(Dico2[[#This Row],[Nom du champ]],[1]!CRInfoSyndic[Donnée],[1]!CRInfoSyndic[Donnée],"",0,1)="","","X")</f>
        <v>#REF!</v>
      </c>
      <c r="X184" s="218" t="e">
        <f>IF(_xlfn.XLOOKUP(Dico2[[#This Row],[Nom du champ]],[1]!Addu[Donnée],[1]!Addu[Donnée],"",0,1)="","","X")</f>
        <v>#REF!</v>
      </c>
      <c r="Y184" s="218" t="e">
        <f>IF(_xlfn.XLOOKUP(Dico2[[#This Row],[Nom du champ]],[1]!CRAddu[Donnée],[1]!CRAddu[Donnée],"",0,1)="","","X")</f>
        <v>#REF!</v>
      </c>
      <c r="Z184" s="218" t="e">
        <f>IF(_xlfn.XLOOKUP(Dico2[[#This Row],[Nom du champ]],[1]!CmdAnn[Donnée],[1]!CmdAnn[Donnée],"",0,1)="","","X")</f>
        <v>#REF!</v>
      </c>
      <c r="AA184" s="218" t="e">
        <f>IF(_xlfn.XLOOKUP(Dico2[[#This Row],[Nom du champ]],[1]!CRAnnu[Donnée],[1]!CRAnnu[Donnée],"",0,1)="","","X")</f>
        <v>#REF!</v>
      </c>
    </row>
    <row r="185" spans="1:27">
      <c r="A185" s="211" t="s">
        <v>248</v>
      </c>
      <c r="B185" s="211" t="s">
        <v>300</v>
      </c>
      <c r="D185" s="218" t="e">
        <f>IF(_xlfn.XLOOKUP(Dico2[[#This Row],[Nom du champ]],[1]!IPE[Donnée],[1]!IPE[Donnée],"",0,1)="","","X")</f>
        <v>#REF!</v>
      </c>
      <c r="E185" s="218" t="e">
        <f>IF(_xlfn.XLOOKUP(Dico2[[#This Row],[Nom du champ]],[1]!CmdPB[Donnée],[1]!CmdPB[Donnée],"",0,1)="","","X")</f>
        <v>#REF!</v>
      </c>
      <c r="F185" s="218" t="e">
        <f>IF(_xlfn.XLOOKUP(Dico2[[#This Row],[Nom du champ]],[1]!ARcmdPB[Donnée],[1]!ARcmdPB[Donnée],"",0,1)="","","X")</f>
        <v>#REF!</v>
      </c>
      <c r="G185" s="218" t="e">
        <f>IF(_xlfn.XLOOKUP(Dico2[[#This Row],[Nom du champ]],[1]!CRcmdPB[Donnée],[1]!CRcmdPB[Donnée],"",0,1)="","","X")</f>
        <v>#REF!</v>
      </c>
      <c r="H185" s="218" t="e">
        <f>IF(_xlfn.XLOOKUP(Dico2[[#This Row],[Nom du champ]],[1]!AnnulationPB[Donnée],[1]!AnnulationPB[Donnée],"",0,1)="","","X")</f>
        <v>#REF!</v>
      </c>
      <c r="I185" s="218" t="e">
        <f>IF(_xlfn.XLOOKUP(Dico2[[#This Row],[Nom du champ]],[1]!ARannulationPB[Donnée],[1]!ARannulationPB[Donnée],"",0,1)="","","X")</f>
        <v>#REF!</v>
      </c>
      <c r="J185" s="218" t="e">
        <f>IF(_xlfn.XLOOKUP(Dico2[[#This Row],[Nom du champ]],[1]!CmdExtU[Donnée],[1]!CmdExtU[Donnée],"",0,1)="","","X")</f>
        <v>#REF!</v>
      </c>
      <c r="K185" s="218" t="e">
        <f>IF(_xlfn.XLOOKUP(Dico2[[#This Row],[Nom du champ]],[1]!ARCmdExtU[Donnée],[1]!ARCmdExtU[Donnée],"",0,1)="","","X")</f>
        <v>#REF!</v>
      </c>
      <c r="L185" s="218" t="e">
        <f>IF(_xlfn.XLOOKUP(Dico2[[#This Row],[Nom du champ]],[1]!CRCmdExtU[Donnée],[1]!CRCmdExtU[Donnée],"",0,1)="","","X")</f>
        <v>#REF!</v>
      </c>
      <c r="M185" s="218" t="e">
        <f>IF(_xlfn.XLOOKUP(Dico2[[#This Row],[Nom du champ]],[1]!CRMad[Donnée],[1]!CRMad[Donnée],"",0,1)="","","X")</f>
        <v>#REF!</v>
      </c>
      <c r="N185" s="218" t="e">
        <f>IF(_xlfn.XLOOKUP(Dico2[[#This Row],[Nom du champ]],[1]!DeltaIPE[Donnée],[1]!DeltaIPE[Donnée],"",0,1)="","","X")</f>
        <v>#REF!</v>
      </c>
      <c r="O185" s="218" t="e">
        <f>IF(_xlfn.XLOOKUP(Dico2[[#This Row],[Nom du champ]],[1]!HistoIPE[Donnée],[1]!HistoIPE[Donnée],"",0,1)="","","X")</f>
        <v>#REF!</v>
      </c>
      <c r="P185" s="218" t="e">
        <f>IF(_xlfn.XLOOKUP(Dico2[[#This Row],[Nom du champ]],[1]!CPN[Donnée],[1]!CPN[Donnée],"",0,1)="","","X")</f>
        <v>#REF!</v>
      </c>
      <c r="Q185" s="218" t="e">
        <f>IF(_xlfn.XLOOKUP(Dico2[[#This Row],[Nom du champ]],[1]!DeltaCPN[Donnée],[1]!DeltaCPN[Donnée],"",0,1)="","","X")</f>
        <v>#REF!</v>
      </c>
      <c r="R185" s="218" t="e">
        <f>IF(_xlfn.XLOOKUP(Dico2[[#This Row],[Nom du champ]],[1]!HistoCPN[Donnée],[1]!HistoCPN[Donnée],"",0,1)="","","X")</f>
        <v>#REF!</v>
      </c>
      <c r="S185" s="218" t="e">
        <f>IF(_xlfn.XLOOKUP(Dico2[[#This Row],[Nom du champ]],[1]!CmdinfoPM[Donnée],[1]!CmdinfoPM[Donnée],"",0,1)="","","X")</f>
        <v>#REF!</v>
      </c>
      <c r="T185" s="218" t="e">
        <f>IF(_xlfn.XLOOKUP(Dico2[[#This Row],[Nom du champ]],[1]!ARCmdInfoPM[Donnée],[1]!ARCmdInfoPM[Donnée],"",0,1)="","","X")</f>
        <v>#REF!</v>
      </c>
      <c r="U185" s="218" t="e">
        <f>IF(_xlfn.XLOOKUP(Dico2[[#This Row],[Nom du champ]],[1]!ARMad[Donnée],[1]!ARMad[Donnée],"",0,1)="","","X")</f>
        <v>#REF!</v>
      </c>
      <c r="V185" s="218" t="e">
        <f>IF(_xlfn.XLOOKUP(Dico2[[#This Row],[Nom du champ]],[1]!NotifPrev[Donnée],[1]!NotifPrev[Donnée],"",0,1)="","","X")</f>
        <v>#REF!</v>
      </c>
      <c r="W185" s="218" t="e">
        <f>IF(_xlfn.XLOOKUP(Dico2[[#This Row],[Nom du champ]],[1]!CRInfoSyndic[Donnée],[1]!CRInfoSyndic[Donnée],"",0,1)="","","X")</f>
        <v>#REF!</v>
      </c>
      <c r="X185" s="218" t="e">
        <f>IF(_xlfn.XLOOKUP(Dico2[[#This Row],[Nom du champ]],[1]!Addu[Donnée],[1]!Addu[Donnée],"",0,1)="","","X")</f>
        <v>#REF!</v>
      </c>
      <c r="Y185" s="218" t="e">
        <f>IF(_xlfn.XLOOKUP(Dico2[[#This Row],[Nom du champ]],[1]!CRAddu[Donnée],[1]!CRAddu[Donnée],"",0,1)="","","X")</f>
        <v>#REF!</v>
      </c>
      <c r="Z185" s="218" t="e">
        <f>IF(_xlfn.XLOOKUP(Dico2[[#This Row],[Nom du champ]],[1]!CmdAnn[Donnée],[1]!CmdAnn[Donnée],"",0,1)="","","X")</f>
        <v>#REF!</v>
      </c>
      <c r="AA185" s="218" t="e">
        <f>IF(_xlfn.XLOOKUP(Dico2[[#This Row],[Nom du champ]],[1]!CRAnnu[Donnée],[1]!CRAnnu[Donnée],"",0,1)="","","X")</f>
        <v>#REF!</v>
      </c>
    </row>
    <row r="186" spans="1:27">
      <c r="A186" s="211" t="s">
        <v>424</v>
      </c>
      <c r="B186" s="211" t="s">
        <v>526</v>
      </c>
      <c r="D186" s="218" t="e">
        <f>IF(_xlfn.XLOOKUP(Dico2[[#This Row],[Nom du champ]],[1]!IPE[Donnée],[1]!IPE[Donnée],"",0,1)="","","X")</f>
        <v>#REF!</v>
      </c>
      <c r="E186" s="218" t="e">
        <f>IF(_xlfn.XLOOKUP(Dico2[[#This Row],[Nom du champ]],[1]!CmdPB[Donnée],[1]!CmdPB[Donnée],"",0,1)="","","X")</f>
        <v>#REF!</v>
      </c>
      <c r="F186" s="218" t="e">
        <f>IF(_xlfn.XLOOKUP(Dico2[[#This Row],[Nom du champ]],[1]!ARcmdPB[Donnée],[1]!ARcmdPB[Donnée],"",0,1)="","","X")</f>
        <v>#REF!</v>
      </c>
      <c r="G186" s="218" t="e">
        <f>IF(_xlfn.XLOOKUP(Dico2[[#This Row],[Nom du champ]],[1]!CRcmdPB[Donnée],[1]!CRcmdPB[Donnée],"",0,1)="","","X")</f>
        <v>#REF!</v>
      </c>
      <c r="H186" s="218" t="e">
        <f>IF(_xlfn.XLOOKUP(Dico2[[#This Row],[Nom du champ]],[1]!AnnulationPB[Donnée],[1]!AnnulationPB[Donnée],"",0,1)="","","X")</f>
        <v>#REF!</v>
      </c>
      <c r="I186" s="218" t="e">
        <f>IF(_xlfn.XLOOKUP(Dico2[[#This Row],[Nom du champ]],[1]!ARannulationPB[Donnée],[1]!ARannulationPB[Donnée],"",0,1)="","","X")</f>
        <v>#REF!</v>
      </c>
      <c r="J186" s="218" t="e">
        <f>IF(_xlfn.XLOOKUP(Dico2[[#This Row],[Nom du champ]],[1]!CmdExtU[Donnée],[1]!CmdExtU[Donnée],"",0,1)="","","X")</f>
        <v>#REF!</v>
      </c>
      <c r="K186" s="218" t="e">
        <f>IF(_xlfn.XLOOKUP(Dico2[[#This Row],[Nom du champ]],[1]!ARCmdExtU[Donnée],[1]!ARCmdExtU[Donnée],"",0,1)="","","X")</f>
        <v>#REF!</v>
      </c>
      <c r="L186" s="218" t="e">
        <f>IF(_xlfn.XLOOKUP(Dico2[[#This Row],[Nom du champ]],[1]!CRCmdExtU[Donnée],[1]!CRCmdExtU[Donnée],"",0,1)="","","X")</f>
        <v>#REF!</v>
      </c>
      <c r="M186" s="218" t="e">
        <f>IF(_xlfn.XLOOKUP(Dico2[[#This Row],[Nom du champ]],[1]!CRMad[Donnée],[1]!CRMad[Donnée],"",0,1)="","","X")</f>
        <v>#REF!</v>
      </c>
      <c r="N186" s="218" t="e">
        <f>IF(_xlfn.XLOOKUP(Dico2[[#This Row],[Nom du champ]],[1]!DeltaIPE[Donnée],[1]!DeltaIPE[Donnée],"",0,1)="","","X")</f>
        <v>#REF!</v>
      </c>
      <c r="O186" s="218" t="e">
        <f>IF(_xlfn.XLOOKUP(Dico2[[#This Row],[Nom du champ]],[1]!HistoIPE[Donnée],[1]!HistoIPE[Donnée],"",0,1)="","","X")</f>
        <v>#REF!</v>
      </c>
      <c r="P186" s="218" t="e">
        <f>IF(_xlfn.XLOOKUP(Dico2[[#This Row],[Nom du champ]],[1]!CPN[Donnée],[1]!CPN[Donnée],"",0,1)="","","X")</f>
        <v>#REF!</v>
      </c>
      <c r="Q186" s="218" t="e">
        <f>IF(_xlfn.XLOOKUP(Dico2[[#This Row],[Nom du champ]],[1]!DeltaCPN[Donnée],[1]!DeltaCPN[Donnée],"",0,1)="","","X")</f>
        <v>#REF!</v>
      </c>
      <c r="R186" s="218" t="e">
        <f>IF(_xlfn.XLOOKUP(Dico2[[#This Row],[Nom du champ]],[1]!HistoCPN[Donnée],[1]!HistoCPN[Donnée],"",0,1)="","","X")</f>
        <v>#REF!</v>
      </c>
      <c r="S186" s="218" t="e">
        <f>IF(_xlfn.XLOOKUP(Dico2[[#This Row],[Nom du champ]],[1]!CmdinfoPM[Donnée],[1]!CmdinfoPM[Donnée],"",0,1)="","","X")</f>
        <v>#REF!</v>
      </c>
      <c r="T186" s="218" t="e">
        <f>IF(_xlfn.XLOOKUP(Dico2[[#This Row],[Nom du champ]],[1]!ARCmdInfoPM[Donnée],[1]!ARCmdInfoPM[Donnée],"",0,1)="","","X")</f>
        <v>#REF!</v>
      </c>
      <c r="U186" s="218" t="e">
        <f>IF(_xlfn.XLOOKUP(Dico2[[#This Row],[Nom du champ]],[1]!ARMad[Donnée],[1]!ARMad[Donnée],"",0,1)="","","X")</f>
        <v>#REF!</v>
      </c>
      <c r="V186" s="218" t="e">
        <f>IF(_xlfn.XLOOKUP(Dico2[[#This Row],[Nom du champ]],[1]!NotifPrev[Donnée],[1]!NotifPrev[Donnée],"",0,1)="","","X")</f>
        <v>#REF!</v>
      </c>
      <c r="W186" s="218" t="e">
        <f>IF(_xlfn.XLOOKUP(Dico2[[#This Row],[Nom du champ]],[1]!CRInfoSyndic[Donnée],[1]!CRInfoSyndic[Donnée],"",0,1)="","","X")</f>
        <v>#REF!</v>
      </c>
      <c r="X186" s="218" t="e">
        <f>IF(_xlfn.XLOOKUP(Dico2[[#This Row],[Nom du champ]],[1]!Addu[Donnée],[1]!Addu[Donnée],"",0,1)="","","X")</f>
        <v>#REF!</v>
      </c>
      <c r="Y186" s="218" t="e">
        <f>IF(_xlfn.XLOOKUP(Dico2[[#This Row],[Nom du champ]],[1]!CRAddu[Donnée],[1]!CRAddu[Donnée],"",0,1)="","","X")</f>
        <v>#REF!</v>
      </c>
      <c r="Z186" s="218" t="e">
        <f>IF(_xlfn.XLOOKUP(Dico2[[#This Row],[Nom du champ]],[1]!CmdAnn[Donnée],[1]!CmdAnn[Donnée],"",0,1)="","","X")</f>
        <v>#REF!</v>
      </c>
      <c r="AA186" s="218" t="e">
        <f>IF(_xlfn.XLOOKUP(Dico2[[#This Row],[Nom du champ]],[1]!CRAnnu[Donnée],[1]!CRAnnu[Donnée],"",0,1)="","","X")</f>
        <v>#REF!</v>
      </c>
    </row>
    <row r="187" spans="1:27">
      <c r="A187" s="210" t="s">
        <v>252</v>
      </c>
      <c r="B187" s="211" t="s">
        <v>42</v>
      </c>
      <c r="D187" s="218" t="e">
        <f>IF(_xlfn.XLOOKUP(Dico2[[#This Row],[Nom du champ]],[1]!IPE[Donnée],[1]!IPE[Donnée],"",0,1)="","","X")</f>
        <v>#REF!</v>
      </c>
      <c r="E187" s="218" t="e">
        <f>IF(_xlfn.XLOOKUP(Dico2[[#This Row],[Nom du champ]],[1]!CmdPB[Donnée],[1]!CmdPB[Donnée],"",0,1)="","","X")</f>
        <v>#REF!</v>
      </c>
      <c r="F187" s="218" t="e">
        <f>IF(_xlfn.XLOOKUP(Dico2[[#This Row],[Nom du champ]],[1]!ARcmdPB[Donnée],[1]!ARcmdPB[Donnée],"",0,1)="","","X")</f>
        <v>#REF!</v>
      </c>
      <c r="G187" s="218" t="e">
        <f>IF(_xlfn.XLOOKUP(Dico2[[#This Row],[Nom du champ]],[1]!CRcmdPB[Donnée],[1]!CRcmdPB[Donnée],"",0,1)="","","X")</f>
        <v>#REF!</v>
      </c>
      <c r="H187" s="218" t="e">
        <f>IF(_xlfn.XLOOKUP(Dico2[[#This Row],[Nom du champ]],[1]!AnnulationPB[Donnée],[1]!AnnulationPB[Donnée],"",0,1)="","","X")</f>
        <v>#REF!</v>
      </c>
      <c r="I187" s="218" t="e">
        <f>IF(_xlfn.XLOOKUP(Dico2[[#This Row],[Nom du champ]],[1]!ARannulationPB[Donnée],[1]!ARannulationPB[Donnée],"",0,1)="","","X")</f>
        <v>#REF!</v>
      </c>
      <c r="J187" s="218" t="e">
        <f>IF(_xlfn.XLOOKUP(Dico2[[#This Row],[Nom du champ]],[1]!CmdExtU[Donnée],[1]!CmdExtU[Donnée],"",0,1)="","","X")</f>
        <v>#REF!</v>
      </c>
      <c r="K187" s="218" t="e">
        <f>IF(_xlfn.XLOOKUP(Dico2[[#This Row],[Nom du champ]],[1]!ARCmdExtU[Donnée],[1]!ARCmdExtU[Donnée],"",0,1)="","","X")</f>
        <v>#REF!</v>
      </c>
      <c r="L187" s="218" t="e">
        <f>IF(_xlfn.XLOOKUP(Dico2[[#This Row],[Nom du champ]],[1]!CRCmdExtU[Donnée],[1]!CRCmdExtU[Donnée],"",0,1)="","","X")</f>
        <v>#REF!</v>
      </c>
      <c r="M187" s="218" t="e">
        <f>IF(_xlfn.XLOOKUP(Dico2[[#This Row],[Nom du champ]],[1]!CRMad[Donnée],[1]!CRMad[Donnée],"",0,1)="","","X")</f>
        <v>#REF!</v>
      </c>
      <c r="N187" s="218" t="e">
        <f>IF(_xlfn.XLOOKUP(Dico2[[#This Row],[Nom du champ]],[1]!DeltaIPE[Donnée],[1]!DeltaIPE[Donnée],"",0,1)="","","X")</f>
        <v>#REF!</v>
      </c>
      <c r="O187" s="218" t="e">
        <f>IF(_xlfn.XLOOKUP(Dico2[[#This Row],[Nom du champ]],[1]!HistoIPE[Donnée],[1]!HistoIPE[Donnée],"",0,1)="","","X")</f>
        <v>#REF!</v>
      </c>
      <c r="P187" s="218" t="e">
        <f>IF(_xlfn.XLOOKUP(Dico2[[#This Row],[Nom du champ]],[1]!CPN[Donnée],[1]!CPN[Donnée],"",0,1)="","","X")</f>
        <v>#REF!</v>
      </c>
      <c r="Q187" s="218" t="e">
        <f>IF(_xlfn.XLOOKUP(Dico2[[#This Row],[Nom du champ]],[1]!DeltaCPN[Donnée],[1]!DeltaCPN[Donnée],"",0,1)="","","X")</f>
        <v>#REF!</v>
      </c>
      <c r="R187" s="218" t="e">
        <f>IF(_xlfn.XLOOKUP(Dico2[[#This Row],[Nom du champ]],[1]!HistoCPN[Donnée],[1]!HistoCPN[Donnée],"",0,1)="","","X")</f>
        <v>#REF!</v>
      </c>
      <c r="S187" s="218" t="e">
        <f>IF(_xlfn.XLOOKUP(Dico2[[#This Row],[Nom du champ]],[1]!CmdinfoPM[Donnée],[1]!CmdinfoPM[Donnée],"",0,1)="","","X")</f>
        <v>#REF!</v>
      </c>
      <c r="T187" s="218" t="e">
        <f>IF(_xlfn.XLOOKUP(Dico2[[#This Row],[Nom du champ]],[1]!ARCmdInfoPM[Donnée],[1]!ARCmdInfoPM[Donnée],"",0,1)="","","X")</f>
        <v>#REF!</v>
      </c>
      <c r="U187" s="218" t="e">
        <f>IF(_xlfn.XLOOKUP(Dico2[[#This Row],[Nom du champ]],[1]!ARMad[Donnée],[1]!ARMad[Donnée],"",0,1)="","","X")</f>
        <v>#REF!</v>
      </c>
      <c r="V187" s="218" t="e">
        <f>IF(_xlfn.XLOOKUP(Dico2[[#This Row],[Nom du champ]],[1]!NotifPrev[Donnée],[1]!NotifPrev[Donnée],"",0,1)="","","X")</f>
        <v>#REF!</v>
      </c>
      <c r="W187" s="218" t="e">
        <f>IF(_xlfn.XLOOKUP(Dico2[[#This Row],[Nom du champ]],[1]!CRInfoSyndic[Donnée],[1]!CRInfoSyndic[Donnée],"",0,1)="","","X")</f>
        <v>#REF!</v>
      </c>
      <c r="X187" s="218" t="e">
        <f>IF(_xlfn.XLOOKUP(Dico2[[#This Row],[Nom du champ]],[1]!Addu[Donnée],[1]!Addu[Donnée],"",0,1)="","","X")</f>
        <v>#REF!</v>
      </c>
      <c r="Y187" s="218" t="e">
        <f>IF(_xlfn.XLOOKUP(Dico2[[#This Row],[Nom du champ]],[1]!CRAddu[Donnée],[1]!CRAddu[Donnée],"",0,1)="","","X")</f>
        <v>#REF!</v>
      </c>
      <c r="Z187" s="218" t="e">
        <f>IF(_xlfn.XLOOKUP(Dico2[[#This Row],[Nom du champ]],[1]!CmdAnn[Donnée],[1]!CmdAnn[Donnée],"",0,1)="","","X")</f>
        <v>#REF!</v>
      </c>
      <c r="AA187" s="218" t="e">
        <f>IF(_xlfn.XLOOKUP(Dico2[[#This Row],[Nom du champ]],[1]!CRAnnu[Donnée],[1]!CRAnnu[Donnée],"",0,1)="","","X")</f>
        <v>#REF!</v>
      </c>
    </row>
    <row r="188" spans="1:27">
      <c r="A188" s="211" t="s">
        <v>422</v>
      </c>
      <c r="B188" s="211" t="s">
        <v>42</v>
      </c>
      <c r="D188" s="218" t="e">
        <f>IF(_xlfn.XLOOKUP(Dico2[[#This Row],[Nom du champ]],[1]!IPE[Donnée],[1]!IPE[Donnée],"",0,1)="","","X")</f>
        <v>#REF!</v>
      </c>
      <c r="E188" s="218" t="e">
        <f>IF(_xlfn.XLOOKUP(Dico2[[#This Row],[Nom du champ]],[1]!CmdPB[Donnée],[1]!CmdPB[Donnée],"",0,1)="","","X")</f>
        <v>#REF!</v>
      </c>
      <c r="F188" s="218" t="e">
        <f>IF(_xlfn.XLOOKUP(Dico2[[#This Row],[Nom du champ]],[1]!ARcmdPB[Donnée],[1]!ARcmdPB[Donnée],"",0,1)="","","X")</f>
        <v>#REF!</v>
      </c>
      <c r="G188" s="218" t="e">
        <f>IF(_xlfn.XLOOKUP(Dico2[[#This Row],[Nom du champ]],[1]!CRcmdPB[Donnée],[1]!CRcmdPB[Donnée],"",0,1)="","","X")</f>
        <v>#REF!</v>
      </c>
      <c r="H188" s="218" t="e">
        <f>IF(_xlfn.XLOOKUP(Dico2[[#This Row],[Nom du champ]],[1]!AnnulationPB[Donnée],[1]!AnnulationPB[Donnée],"",0,1)="","","X")</f>
        <v>#REF!</v>
      </c>
      <c r="I188" s="218" t="e">
        <f>IF(_xlfn.XLOOKUP(Dico2[[#This Row],[Nom du champ]],[1]!ARannulationPB[Donnée],[1]!ARannulationPB[Donnée],"",0,1)="","","X")</f>
        <v>#REF!</v>
      </c>
      <c r="J188" s="218" t="e">
        <f>IF(_xlfn.XLOOKUP(Dico2[[#This Row],[Nom du champ]],[1]!CmdExtU[Donnée],[1]!CmdExtU[Donnée],"",0,1)="","","X")</f>
        <v>#REF!</v>
      </c>
      <c r="K188" s="218" t="e">
        <f>IF(_xlfn.XLOOKUP(Dico2[[#This Row],[Nom du champ]],[1]!ARCmdExtU[Donnée],[1]!ARCmdExtU[Donnée],"",0,1)="","","X")</f>
        <v>#REF!</v>
      </c>
      <c r="L188" s="218" t="e">
        <f>IF(_xlfn.XLOOKUP(Dico2[[#This Row],[Nom du champ]],[1]!CRCmdExtU[Donnée],[1]!CRCmdExtU[Donnée],"",0,1)="","","X")</f>
        <v>#REF!</v>
      </c>
      <c r="M188" s="218" t="e">
        <f>IF(_xlfn.XLOOKUP(Dico2[[#This Row],[Nom du champ]],[1]!CRMad[Donnée],[1]!CRMad[Donnée],"",0,1)="","","X")</f>
        <v>#REF!</v>
      </c>
      <c r="N188" s="218" t="e">
        <f>IF(_xlfn.XLOOKUP(Dico2[[#This Row],[Nom du champ]],[1]!DeltaIPE[Donnée],[1]!DeltaIPE[Donnée],"",0,1)="","","X")</f>
        <v>#REF!</v>
      </c>
      <c r="O188" s="218" t="e">
        <f>IF(_xlfn.XLOOKUP(Dico2[[#This Row],[Nom du champ]],[1]!HistoIPE[Donnée],[1]!HistoIPE[Donnée],"",0,1)="","","X")</f>
        <v>#REF!</v>
      </c>
      <c r="P188" s="218" t="e">
        <f>IF(_xlfn.XLOOKUP(Dico2[[#This Row],[Nom du champ]],[1]!CPN[Donnée],[1]!CPN[Donnée],"",0,1)="","","X")</f>
        <v>#REF!</v>
      </c>
      <c r="Q188" s="218" t="e">
        <f>IF(_xlfn.XLOOKUP(Dico2[[#This Row],[Nom du champ]],[1]!DeltaCPN[Donnée],[1]!DeltaCPN[Donnée],"",0,1)="","","X")</f>
        <v>#REF!</v>
      </c>
      <c r="R188" s="218" t="e">
        <f>IF(_xlfn.XLOOKUP(Dico2[[#This Row],[Nom du champ]],[1]!HistoCPN[Donnée],[1]!HistoCPN[Donnée],"",0,1)="","","X")</f>
        <v>#REF!</v>
      </c>
      <c r="S188" s="218" t="e">
        <f>IF(_xlfn.XLOOKUP(Dico2[[#This Row],[Nom du champ]],[1]!CmdinfoPM[Donnée],[1]!CmdinfoPM[Donnée],"",0,1)="","","X")</f>
        <v>#REF!</v>
      </c>
      <c r="T188" s="218" t="e">
        <f>IF(_xlfn.XLOOKUP(Dico2[[#This Row],[Nom du champ]],[1]!ARCmdInfoPM[Donnée],[1]!ARCmdInfoPM[Donnée],"",0,1)="","","X")</f>
        <v>#REF!</v>
      </c>
      <c r="U188" s="218" t="e">
        <f>IF(_xlfn.XLOOKUP(Dico2[[#This Row],[Nom du champ]],[1]!ARMad[Donnée],[1]!ARMad[Donnée],"",0,1)="","","X")</f>
        <v>#REF!</v>
      </c>
      <c r="V188" s="218" t="e">
        <f>IF(_xlfn.XLOOKUP(Dico2[[#This Row],[Nom du champ]],[1]!NotifPrev[Donnée],[1]!NotifPrev[Donnée],"",0,1)="","","X")</f>
        <v>#REF!</v>
      </c>
      <c r="W188" s="218" t="e">
        <f>IF(_xlfn.XLOOKUP(Dico2[[#This Row],[Nom du champ]],[1]!CRInfoSyndic[Donnée],[1]!CRInfoSyndic[Donnée],"",0,1)="","","X")</f>
        <v>#REF!</v>
      </c>
      <c r="X188" s="218" t="e">
        <f>IF(_xlfn.XLOOKUP(Dico2[[#This Row],[Nom du champ]],[1]!Addu[Donnée],[1]!Addu[Donnée],"",0,1)="","","X")</f>
        <v>#REF!</v>
      </c>
      <c r="Y188" s="218" t="e">
        <f>IF(_xlfn.XLOOKUP(Dico2[[#This Row],[Nom du champ]],[1]!CRAddu[Donnée],[1]!CRAddu[Donnée],"",0,1)="","","X")</f>
        <v>#REF!</v>
      </c>
      <c r="Z188" s="218" t="e">
        <f>IF(_xlfn.XLOOKUP(Dico2[[#This Row],[Nom du champ]],[1]!CmdAnn[Donnée],[1]!CmdAnn[Donnée],"",0,1)="","","X")</f>
        <v>#REF!</v>
      </c>
      <c r="AA188" s="218" t="e">
        <f>IF(_xlfn.XLOOKUP(Dico2[[#This Row],[Nom du champ]],[1]!CRAnnu[Donnée],[1]!CRAnnu[Donnée],"",0,1)="","","X")</f>
        <v>#REF!</v>
      </c>
    </row>
    <row r="189" spans="1:27">
      <c r="A189" s="221" t="s">
        <v>177</v>
      </c>
      <c r="B189" s="221" t="s">
        <v>67</v>
      </c>
      <c r="D189" s="218" t="e">
        <f>IF(_xlfn.XLOOKUP(Dico2[[#This Row],[Nom du champ]],[1]!IPE[Donnée],[1]!IPE[Donnée],"",0,1)="","","X")</f>
        <v>#REF!</v>
      </c>
      <c r="E189" s="218" t="e">
        <f>IF(_xlfn.XLOOKUP(Dico2[[#This Row],[Nom du champ]],[1]!CmdPB[Donnée],[1]!CmdPB[Donnée],"",0,1)="","","X")</f>
        <v>#REF!</v>
      </c>
      <c r="F189" s="218" t="e">
        <f>IF(_xlfn.XLOOKUP(Dico2[[#This Row],[Nom du champ]],[1]!ARcmdPB[Donnée],[1]!ARcmdPB[Donnée],"",0,1)="","","X")</f>
        <v>#REF!</v>
      </c>
      <c r="G189" s="218" t="e">
        <f>IF(_xlfn.XLOOKUP(Dico2[[#This Row],[Nom du champ]],[1]!CRcmdPB[Donnée],[1]!CRcmdPB[Donnée],"",0,1)="","","X")</f>
        <v>#REF!</v>
      </c>
      <c r="H189" s="218" t="e">
        <f>IF(_xlfn.XLOOKUP(Dico2[[#This Row],[Nom du champ]],[1]!AnnulationPB[Donnée],[1]!AnnulationPB[Donnée],"",0,1)="","","X")</f>
        <v>#REF!</v>
      </c>
      <c r="I189" s="218" t="e">
        <f>IF(_xlfn.XLOOKUP(Dico2[[#This Row],[Nom du champ]],[1]!ARannulationPB[Donnée],[1]!ARannulationPB[Donnée],"",0,1)="","","X")</f>
        <v>#REF!</v>
      </c>
      <c r="J189" s="218" t="e">
        <f>IF(_xlfn.XLOOKUP(Dico2[[#This Row],[Nom du champ]],[1]!CmdExtU[Donnée],[1]!CmdExtU[Donnée],"",0,1)="","","X")</f>
        <v>#REF!</v>
      </c>
      <c r="K189" s="218" t="e">
        <f>IF(_xlfn.XLOOKUP(Dico2[[#This Row],[Nom du champ]],[1]!ARCmdExtU[Donnée],[1]!ARCmdExtU[Donnée],"",0,1)="","","X")</f>
        <v>#REF!</v>
      </c>
      <c r="L189" s="218" t="e">
        <f>IF(_xlfn.XLOOKUP(Dico2[[#This Row],[Nom du champ]],[1]!CRCmdExtU[Donnée],[1]!CRCmdExtU[Donnée],"",0,1)="","","X")</f>
        <v>#REF!</v>
      </c>
      <c r="M189" s="218" t="e">
        <f>IF(_xlfn.XLOOKUP(Dico2[[#This Row],[Nom du champ]],[1]!CRMad[Donnée],[1]!CRMad[Donnée],"",0,1)="","","X")</f>
        <v>#REF!</v>
      </c>
      <c r="N189" s="218" t="e">
        <f>IF(_xlfn.XLOOKUP(Dico2[[#This Row],[Nom du champ]],[1]!DeltaIPE[Donnée],[1]!DeltaIPE[Donnée],"",0,1)="","","X")</f>
        <v>#REF!</v>
      </c>
      <c r="O189" s="218" t="e">
        <f>IF(_xlfn.XLOOKUP(Dico2[[#This Row],[Nom du champ]],[1]!HistoIPE[Donnée],[1]!HistoIPE[Donnée],"",0,1)="","","X")</f>
        <v>#REF!</v>
      </c>
      <c r="P189" s="218" t="e">
        <f>IF(_xlfn.XLOOKUP(Dico2[[#This Row],[Nom du champ]],[1]!CPN[Donnée],[1]!CPN[Donnée],"",0,1)="","","X")</f>
        <v>#REF!</v>
      </c>
      <c r="Q189" s="218" t="e">
        <f>IF(_xlfn.XLOOKUP(Dico2[[#This Row],[Nom du champ]],[1]!DeltaCPN[Donnée],[1]!DeltaCPN[Donnée],"",0,1)="","","X")</f>
        <v>#REF!</v>
      </c>
      <c r="R189" s="218" t="e">
        <f>IF(_xlfn.XLOOKUP(Dico2[[#This Row],[Nom du champ]],[1]!HistoCPN[Donnée],[1]!HistoCPN[Donnée],"",0,1)="","","X")</f>
        <v>#REF!</v>
      </c>
      <c r="S189" s="218" t="e">
        <f>IF(_xlfn.XLOOKUP(Dico2[[#This Row],[Nom du champ]],[1]!CmdinfoPM[Donnée],[1]!CmdinfoPM[Donnée],"",0,1)="","","X")</f>
        <v>#REF!</v>
      </c>
      <c r="T189" s="218" t="e">
        <f>IF(_xlfn.XLOOKUP(Dico2[[#This Row],[Nom du champ]],[1]!ARCmdInfoPM[Donnée],[1]!ARCmdInfoPM[Donnée],"",0,1)="","","X")</f>
        <v>#REF!</v>
      </c>
      <c r="U189" s="218" t="e">
        <f>IF(_xlfn.XLOOKUP(Dico2[[#This Row],[Nom du champ]],[1]!ARMad[Donnée],[1]!ARMad[Donnée],"",0,1)="","","X")</f>
        <v>#REF!</v>
      </c>
      <c r="V189" s="218" t="e">
        <f>IF(_xlfn.XLOOKUP(Dico2[[#This Row],[Nom du champ]],[1]!NotifPrev[Donnée],[1]!NotifPrev[Donnée],"",0,1)="","","X")</f>
        <v>#REF!</v>
      </c>
      <c r="W189" s="218" t="e">
        <f>IF(_xlfn.XLOOKUP(Dico2[[#This Row],[Nom du champ]],[1]!CRInfoSyndic[Donnée],[1]!CRInfoSyndic[Donnée],"",0,1)="","","X")</f>
        <v>#REF!</v>
      </c>
      <c r="X189" s="218" t="e">
        <f>IF(_xlfn.XLOOKUP(Dico2[[#This Row],[Nom du champ]],[1]!Addu[Donnée],[1]!Addu[Donnée],"",0,1)="","","X")</f>
        <v>#REF!</v>
      </c>
      <c r="Y189" s="218" t="e">
        <f>IF(_xlfn.XLOOKUP(Dico2[[#This Row],[Nom du champ]],[1]!CRAddu[Donnée],[1]!CRAddu[Donnée],"",0,1)="","","X")</f>
        <v>#REF!</v>
      </c>
      <c r="Z189" s="218" t="e">
        <f>IF(_xlfn.XLOOKUP(Dico2[[#This Row],[Nom du champ]],[1]!CmdAnn[Donnée],[1]!CmdAnn[Donnée],"",0,1)="","","X")</f>
        <v>#REF!</v>
      </c>
      <c r="AA189" s="218" t="e">
        <f>IF(_xlfn.XLOOKUP(Dico2[[#This Row],[Nom du champ]],[1]!CRAnnu[Donnée],[1]!CRAnnu[Donnée],"",0,1)="","","X")</f>
        <v>#REF!</v>
      </c>
    </row>
    <row r="190" spans="1:27">
      <c r="A190" s="210" t="s">
        <v>31</v>
      </c>
      <c r="B190" s="211" t="s">
        <v>42</v>
      </c>
      <c r="D190" s="218" t="e">
        <f>IF(_xlfn.XLOOKUP(Dico2[[#This Row],[Nom du champ]],[1]!IPE[Donnée],[1]!IPE[Donnée],"",0,1)="","","X")</f>
        <v>#REF!</v>
      </c>
      <c r="E190" s="218" t="e">
        <f>IF(_xlfn.XLOOKUP(Dico2[[#This Row],[Nom du champ]],[1]!CmdPB[Donnée],[1]!CmdPB[Donnée],"",0,1)="","","X")</f>
        <v>#REF!</v>
      </c>
      <c r="F190" s="218" t="e">
        <f>IF(_xlfn.XLOOKUP(Dico2[[#This Row],[Nom du champ]],[1]!ARcmdPB[Donnée],[1]!ARcmdPB[Donnée],"",0,1)="","","X")</f>
        <v>#REF!</v>
      </c>
      <c r="G190" s="218" t="e">
        <f>IF(_xlfn.XLOOKUP(Dico2[[#This Row],[Nom du champ]],[1]!CRcmdPB[Donnée],[1]!CRcmdPB[Donnée],"",0,1)="","","X")</f>
        <v>#REF!</v>
      </c>
      <c r="H190" s="218" t="e">
        <f>IF(_xlfn.XLOOKUP(Dico2[[#This Row],[Nom du champ]],[1]!AnnulationPB[Donnée],[1]!AnnulationPB[Donnée],"",0,1)="","","X")</f>
        <v>#REF!</v>
      </c>
      <c r="I190" s="218" t="e">
        <f>IF(_xlfn.XLOOKUP(Dico2[[#This Row],[Nom du champ]],[1]!ARannulationPB[Donnée],[1]!ARannulationPB[Donnée],"",0,1)="","","X")</f>
        <v>#REF!</v>
      </c>
      <c r="J190" s="218" t="e">
        <f>IF(_xlfn.XLOOKUP(Dico2[[#This Row],[Nom du champ]],[1]!CmdExtU[Donnée],[1]!CmdExtU[Donnée],"",0,1)="","","X")</f>
        <v>#REF!</v>
      </c>
      <c r="K190" s="218" t="e">
        <f>IF(_xlfn.XLOOKUP(Dico2[[#This Row],[Nom du champ]],[1]!ARCmdExtU[Donnée],[1]!ARCmdExtU[Donnée],"",0,1)="","","X")</f>
        <v>#REF!</v>
      </c>
      <c r="L190" s="218" t="e">
        <f>IF(_xlfn.XLOOKUP(Dico2[[#This Row],[Nom du champ]],[1]!CRCmdExtU[Donnée],[1]!CRCmdExtU[Donnée],"",0,1)="","","X")</f>
        <v>#REF!</v>
      </c>
      <c r="M190" s="218" t="e">
        <f>IF(_xlfn.XLOOKUP(Dico2[[#This Row],[Nom du champ]],[1]!CRMad[Donnée],[1]!CRMad[Donnée],"",0,1)="","","X")</f>
        <v>#REF!</v>
      </c>
      <c r="N190" s="218" t="e">
        <f>IF(_xlfn.XLOOKUP(Dico2[[#This Row],[Nom du champ]],[1]!DeltaIPE[Donnée],[1]!DeltaIPE[Donnée],"",0,1)="","","X")</f>
        <v>#REF!</v>
      </c>
      <c r="O190" s="218" t="e">
        <f>IF(_xlfn.XLOOKUP(Dico2[[#This Row],[Nom du champ]],[1]!HistoIPE[Donnée],[1]!HistoIPE[Donnée],"",0,1)="","","X")</f>
        <v>#REF!</v>
      </c>
      <c r="P190" s="218" t="e">
        <f>IF(_xlfn.XLOOKUP(Dico2[[#This Row],[Nom du champ]],[1]!CPN[Donnée],[1]!CPN[Donnée],"",0,1)="","","X")</f>
        <v>#REF!</v>
      </c>
      <c r="Q190" s="218" t="e">
        <f>IF(_xlfn.XLOOKUP(Dico2[[#This Row],[Nom du champ]],[1]!DeltaCPN[Donnée],[1]!DeltaCPN[Donnée],"",0,1)="","","X")</f>
        <v>#REF!</v>
      </c>
      <c r="R190" s="218" t="e">
        <f>IF(_xlfn.XLOOKUP(Dico2[[#This Row],[Nom du champ]],[1]!HistoCPN[Donnée],[1]!HistoCPN[Donnée],"",0,1)="","","X")</f>
        <v>#REF!</v>
      </c>
      <c r="S190" s="218" t="e">
        <f>IF(_xlfn.XLOOKUP(Dico2[[#This Row],[Nom du champ]],[1]!CmdinfoPM[Donnée],[1]!CmdinfoPM[Donnée],"",0,1)="","","X")</f>
        <v>#REF!</v>
      </c>
      <c r="T190" s="218" t="e">
        <f>IF(_xlfn.XLOOKUP(Dico2[[#This Row],[Nom du champ]],[1]!ARCmdInfoPM[Donnée],[1]!ARCmdInfoPM[Donnée],"",0,1)="","","X")</f>
        <v>#REF!</v>
      </c>
      <c r="U190" s="218" t="e">
        <f>IF(_xlfn.XLOOKUP(Dico2[[#This Row],[Nom du champ]],[1]!ARMad[Donnée],[1]!ARMad[Donnée],"",0,1)="","","X")</f>
        <v>#REF!</v>
      </c>
      <c r="V190" s="218" t="e">
        <f>IF(_xlfn.XLOOKUP(Dico2[[#This Row],[Nom du champ]],[1]!NotifPrev[Donnée],[1]!NotifPrev[Donnée],"",0,1)="","","X")</f>
        <v>#REF!</v>
      </c>
      <c r="W190" s="218" t="e">
        <f>IF(_xlfn.XLOOKUP(Dico2[[#This Row],[Nom du champ]],[1]!CRInfoSyndic[Donnée],[1]!CRInfoSyndic[Donnée],"",0,1)="","","X")</f>
        <v>#REF!</v>
      </c>
      <c r="X190" s="218" t="e">
        <f>IF(_xlfn.XLOOKUP(Dico2[[#This Row],[Nom du champ]],[1]!Addu[Donnée],[1]!Addu[Donnée],"",0,1)="","","X")</f>
        <v>#REF!</v>
      </c>
      <c r="Y190" s="218" t="e">
        <f>IF(_xlfn.XLOOKUP(Dico2[[#This Row],[Nom du champ]],[1]!CRAddu[Donnée],[1]!CRAddu[Donnée],"",0,1)="","","X")</f>
        <v>#REF!</v>
      </c>
      <c r="Z190" s="218" t="e">
        <f>IF(_xlfn.XLOOKUP(Dico2[[#This Row],[Nom du champ]],[1]!CmdAnn[Donnée],[1]!CmdAnn[Donnée],"",0,1)="","","X")</f>
        <v>#REF!</v>
      </c>
      <c r="AA190" s="218" t="e">
        <f>IF(_xlfn.XLOOKUP(Dico2[[#This Row],[Nom du champ]],[1]!CRAnnu[Donnée],[1]!CRAnnu[Donnée],"",0,1)="","","X")</f>
        <v>#REF!</v>
      </c>
    </row>
    <row r="191" spans="1:27">
      <c r="A191" s="211" t="s">
        <v>425</v>
      </c>
      <c r="B191" s="211" t="s">
        <v>67</v>
      </c>
      <c r="D191" s="218" t="e">
        <f>IF(_xlfn.XLOOKUP(Dico2[[#This Row],[Nom du champ]],[1]!IPE[Donnée],[1]!IPE[Donnée],"",0,1)="","","X")</f>
        <v>#REF!</v>
      </c>
      <c r="E191" s="218" t="e">
        <f>IF(_xlfn.XLOOKUP(Dico2[[#This Row],[Nom du champ]],[1]!CmdPB[Donnée],[1]!CmdPB[Donnée],"",0,1)="","","X")</f>
        <v>#REF!</v>
      </c>
      <c r="F191" s="218" t="e">
        <f>IF(_xlfn.XLOOKUP(Dico2[[#This Row],[Nom du champ]],[1]!ARcmdPB[Donnée],[1]!ARcmdPB[Donnée],"",0,1)="","","X")</f>
        <v>#REF!</v>
      </c>
      <c r="G191" s="218" t="e">
        <f>IF(_xlfn.XLOOKUP(Dico2[[#This Row],[Nom du champ]],[1]!CRcmdPB[Donnée],[1]!CRcmdPB[Donnée],"",0,1)="","","X")</f>
        <v>#REF!</v>
      </c>
      <c r="H191" s="218" t="e">
        <f>IF(_xlfn.XLOOKUP(Dico2[[#This Row],[Nom du champ]],[1]!AnnulationPB[Donnée],[1]!AnnulationPB[Donnée],"",0,1)="","","X")</f>
        <v>#REF!</v>
      </c>
      <c r="I191" s="218" t="e">
        <f>IF(_xlfn.XLOOKUP(Dico2[[#This Row],[Nom du champ]],[1]!ARannulationPB[Donnée],[1]!ARannulationPB[Donnée],"",0,1)="","","X")</f>
        <v>#REF!</v>
      </c>
      <c r="J191" s="218" t="e">
        <f>IF(_xlfn.XLOOKUP(Dico2[[#This Row],[Nom du champ]],[1]!CmdExtU[Donnée],[1]!CmdExtU[Donnée],"",0,1)="","","X")</f>
        <v>#REF!</v>
      </c>
      <c r="K191" s="218" t="e">
        <f>IF(_xlfn.XLOOKUP(Dico2[[#This Row],[Nom du champ]],[1]!ARCmdExtU[Donnée],[1]!ARCmdExtU[Donnée],"",0,1)="","","X")</f>
        <v>#REF!</v>
      </c>
      <c r="L191" s="218" t="e">
        <f>IF(_xlfn.XLOOKUP(Dico2[[#This Row],[Nom du champ]],[1]!CRCmdExtU[Donnée],[1]!CRCmdExtU[Donnée],"",0,1)="","","X")</f>
        <v>#REF!</v>
      </c>
      <c r="M191" s="218" t="e">
        <f>IF(_xlfn.XLOOKUP(Dico2[[#This Row],[Nom du champ]],[1]!CRMad[Donnée],[1]!CRMad[Donnée],"",0,1)="","","X")</f>
        <v>#REF!</v>
      </c>
      <c r="N191" s="218" t="e">
        <f>IF(_xlfn.XLOOKUP(Dico2[[#This Row],[Nom du champ]],[1]!DeltaIPE[Donnée],[1]!DeltaIPE[Donnée],"",0,1)="","","X")</f>
        <v>#REF!</v>
      </c>
      <c r="O191" s="218" t="e">
        <f>IF(_xlfn.XLOOKUP(Dico2[[#This Row],[Nom du champ]],[1]!HistoIPE[Donnée],[1]!HistoIPE[Donnée],"",0,1)="","","X")</f>
        <v>#REF!</v>
      </c>
      <c r="P191" s="218" t="e">
        <f>IF(_xlfn.XLOOKUP(Dico2[[#This Row],[Nom du champ]],[1]!CPN[Donnée],[1]!CPN[Donnée],"",0,1)="","","X")</f>
        <v>#REF!</v>
      </c>
      <c r="Q191" s="218" t="e">
        <f>IF(_xlfn.XLOOKUP(Dico2[[#This Row],[Nom du champ]],[1]!DeltaCPN[Donnée],[1]!DeltaCPN[Donnée],"",0,1)="","","X")</f>
        <v>#REF!</v>
      </c>
      <c r="R191" s="218" t="e">
        <f>IF(_xlfn.XLOOKUP(Dico2[[#This Row],[Nom du champ]],[1]!HistoCPN[Donnée],[1]!HistoCPN[Donnée],"",0,1)="","","X")</f>
        <v>#REF!</v>
      </c>
      <c r="S191" s="218" t="e">
        <f>IF(_xlfn.XLOOKUP(Dico2[[#This Row],[Nom du champ]],[1]!CmdinfoPM[Donnée],[1]!CmdinfoPM[Donnée],"",0,1)="","","X")</f>
        <v>#REF!</v>
      </c>
      <c r="T191" s="218" t="e">
        <f>IF(_xlfn.XLOOKUP(Dico2[[#This Row],[Nom du champ]],[1]!ARCmdInfoPM[Donnée],[1]!ARCmdInfoPM[Donnée],"",0,1)="","","X")</f>
        <v>#REF!</v>
      </c>
      <c r="U191" s="218" t="e">
        <f>IF(_xlfn.XLOOKUP(Dico2[[#This Row],[Nom du champ]],[1]!ARMad[Donnée],[1]!ARMad[Donnée],"",0,1)="","","X")</f>
        <v>#REF!</v>
      </c>
      <c r="V191" s="218" t="e">
        <f>IF(_xlfn.XLOOKUP(Dico2[[#This Row],[Nom du champ]],[1]!NotifPrev[Donnée],[1]!NotifPrev[Donnée],"",0,1)="","","X")</f>
        <v>#REF!</v>
      </c>
      <c r="W191" s="218" t="e">
        <f>IF(_xlfn.XLOOKUP(Dico2[[#This Row],[Nom du champ]],[1]!CRInfoSyndic[Donnée],[1]!CRInfoSyndic[Donnée],"",0,1)="","","X")</f>
        <v>#REF!</v>
      </c>
      <c r="X191" s="218" t="e">
        <f>IF(_xlfn.XLOOKUP(Dico2[[#This Row],[Nom du champ]],[1]!Addu[Donnée],[1]!Addu[Donnée],"",0,1)="","","X")</f>
        <v>#REF!</v>
      </c>
      <c r="Y191" s="218" t="e">
        <f>IF(_xlfn.XLOOKUP(Dico2[[#This Row],[Nom du champ]],[1]!CRAddu[Donnée],[1]!CRAddu[Donnée],"",0,1)="","","X")</f>
        <v>#REF!</v>
      </c>
      <c r="Z191" s="218" t="e">
        <f>IF(_xlfn.XLOOKUP(Dico2[[#This Row],[Nom du champ]],[1]!CmdAnn[Donnée],[1]!CmdAnn[Donnée],"",0,1)="","","X")</f>
        <v>#REF!</v>
      </c>
      <c r="AA191" s="218" t="e">
        <f>IF(_xlfn.XLOOKUP(Dico2[[#This Row],[Nom du champ]],[1]!CRAnnu[Donnée],[1]!CRAnnu[Donnée],"",0,1)="","","X")</f>
        <v>#REF!</v>
      </c>
    </row>
    <row r="192" spans="1:27">
      <c r="A192" s="220" t="s">
        <v>249</v>
      </c>
      <c r="B192" s="211" t="s">
        <v>42</v>
      </c>
      <c r="D192" s="218" t="e">
        <f>IF(_xlfn.XLOOKUP(Dico2[[#This Row],[Nom du champ]],[1]!IPE[Donnée],[1]!IPE[Donnée],"",0,1)="","","X")</f>
        <v>#REF!</v>
      </c>
      <c r="E192" s="218" t="e">
        <f>IF(_xlfn.XLOOKUP(Dico2[[#This Row],[Nom du champ]],[1]!CmdPB[Donnée],[1]!CmdPB[Donnée],"",0,1)="","","X")</f>
        <v>#REF!</v>
      </c>
      <c r="F192" s="218" t="e">
        <f>IF(_xlfn.XLOOKUP(Dico2[[#This Row],[Nom du champ]],[1]!ARcmdPB[Donnée],[1]!ARcmdPB[Donnée],"",0,1)="","","X")</f>
        <v>#REF!</v>
      </c>
      <c r="G192" s="218" t="e">
        <f>IF(_xlfn.XLOOKUP(Dico2[[#This Row],[Nom du champ]],[1]!CRcmdPB[Donnée],[1]!CRcmdPB[Donnée],"",0,1)="","","X")</f>
        <v>#REF!</v>
      </c>
      <c r="H192" s="218" t="e">
        <f>IF(_xlfn.XLOOKUP(Dico2[[#This Row],[Nom du champ]],[1]!AnnulationPB[Donnée],[1]!AnnulationPB[Donnée],"",0,1)="","","X")</f>
        <v>#REF!</v>
      </c>
      <c r="I192" s="218" t="e">
        <f>IF(_xlfn.XLOOKUP(Dico2[[#This Row],[Nom du champ]],[1]!ARannulationPB[Donnée],[1]!ARannulationPB[Donnée],"",0,1)="","","X")</f>
        <v>#REF!</v>
      </c>
      <c r="J192" s="218" t="e">
        <f>IF(_xlfn.XLOOKUP(Dico2[[#This Row],[Nom du champ]],[1]!CmdExtU[Donnée],[1]!CmdExtU[Donnée],"",0,1)="","","X")</f>
        <v>#REF!</v>
      </c>
      <c r="K192" s="218" t="e">
        <f>IF(_xlfn.XLOOKUP(Dico2[[#This Row],[Nom du champ]],[1]!ARCmdExtU[Donnée],[1]!ARCmdExtU[Donnée],"",0,1)="","","X")</f>
        <v>#REF!</v>
      </c>
      <c r="L192" s="218" t="e">
        <f>IF(_xlfn.XLOOKUP(Dico2[[#This Row],[Nom du champ]],[1]!CRCmdExtU[Donnée],[1]!CRCmdExtU[Donnée],"",0,1)="","","X")</f>
        <v>#REF!</v>
      </c>
      <c r="M192" s="218" t="e">
        <f>IF(_xlfn.XLOOKUP(Dico2[[#This Row],[Nom du champ]],[1]!CRMad[Donnée],[1]!CRMad[Donnée],"",0,1)="","","X")</f>
        <v>#REF!</v>
      </c>
      <c r="N192" s="218" t="e">
        <f>IF(_xlfn.XLOOKUP(Dico2[[#This Row],[Nom du champ]],[1]!DeltaIPE[Donnée],[1]!DeltaIPE[Donnée],"",0,1)="","","X")</f>
        <v>#REF!</v>
      </c>
      <c r="O192" s="218" t="e">
        <f>IF(_xlfn.XLOOKUP(Dico2[[#This Row],[Nom du champ]],[1]!HistoIPE[Donnée],[1]!HistoIPE[Donnée],"",0,1)="","","X")</f>
        <v>#REF!</v>
      </c>
      <c r="P192" s="218" t="e">
        <f>IF(_xlfn.XLOOKUP(Dico2[[#This Row],[Nom du champ]],[1]!CPN[Donnée],[1]!CPN[Donnée],"",0,1)="","","X")</f>
        <v>#REF!</v>
      </c>
      <c r="Q192" s="218" t="e">
        <f>IF(_xlfn.XLOOKUP(Dico2[[#This Row],[Nom du champ]],[1]!DeltaCPN[Donnée],[1]!DeltaCPN[Donnée],"",0,1)="","","X")</f>
        <v>#REF!</v>
      </c>
      <c r="R192" s="218" t="e">
        <f>IF(_xlfn.XLOOKUP(Dico2[[#This Row],[Nom du champ]],[1]!HistoCPN[Donnée],[1]!HistoCPN[Donnée],"",0,1)="","","X")</f>
        <v>#REF!</v>
      </c>
      <c r="S192" s="218" t="e">
        <f>IF(_xlfn.XLOOKUP(Dico2[[#This Row],[Nom du champ]],[1]!CmdinfoPM[Donnée],[1]!CmdinfoPM[Donnée],"",0,1)="","","X")</f>
        <v>#REF!</v>
      </c>
      <c r="T192" s="218" t="e">
        <f>IF(_xlfn.XLOOKUP(Dico2[[#This Row],[Nom du champ]],[1]!ARCmdInfoPM[Donnée],[1]!ARCmdInfoPM[Donnée],"",0,1)="","","X")</f>
        <v>#REF!</v>
      </c>
      <c r="U192" s="218" t="e">
        <f>IF(_xlfn.XLOOKUP(Dico2[[#This Row],[Nom du champ]],[1]!ARMad[Donnée],[1]!ARMad[Donnée],"",0,1)="","","X")</f>
        <v>#REF!</v>
      </c>
      <c r="V192" s="218" t="e">
        <f>IF(_xlfn.XLOOKUP(Dico2[[#This Row],[Nom du champ]],[1]!NotifPrev[Donnée],[1]!NotifPrev[Donnée],"",0,1)="","","X")</f>
        <v>#REF!</v>
      </c>
      <c r="W192" s="218" t="e">
        <f>IF(_xlfn.XLOOKUP(Dico2[[#This Row],[Nom du champ]],[1]!CRInfoSyndic[Donnée],[1]!CRInfoSyndic[Donnée],"",0,1)="","","X")</f>
        <v>#REF!</v>
      </c>
      <c r="X192" s="218" t="e">
        <f>IF(_xlfn.XLOOKUP(Dico2[[#This Row],[Nom du champ]],[1]!Addu[Donnée],[1]!Addu[Donnée],"",0,1)="","","X")</f>
        <v>#REF!</v>
      </c>
      <c r="Y192" s="218" t="e">
        <f>IF(_xlfn.XLOOKUP(Dico2[[#This Row],[Nom du champ]],[1]!CRAddu[Donnée],[1]!CRAddu[Donnée],"",0,1)="","","X")</f>
        <v>#REF!</v>
      </c>
      <c r="Z192" s="218" t="e">
        <f>IF(_xlfn.XLOOKUP(Dico2[[#This Row],[Nom du champ]],[1]!CmdAnn[Donnée],[1]!CmdAnn[Donnée],"",0,1)="","","X")</f>
        <v>#REF!</v>
      </c>
      <c r="AA192" s="218" t="e">
        <f>IF(_xlfn.XLOOKUP(Dico2[[#This Row],[Nom du champ]],[1]!CRAnnu[Donnée],[1]!CRAnnu[Donnée],"",0,1)="","","X")</f>
        <v>#REF!</v>
      </c>
    </row>
    <row r="193" spans="1:27">
      <c r="A193" s="211" t="s">
        <v>190</v>
      </c>
      <c r="B193" s="210"/>
      <c r="D193" s="218" t="e">
        <f>IF(_xlfn.XLOOKUP(Dico2[[#This Row],[Nom du champ]],[1]!IPE[Donnée],[1]!IPE[Donnée],"",0,1)="","","X")</f>
        <v>#REF!</v>
      </c>
      <c r="E193" s="218" t="e">
        <f>IF(_xlfn.XLOOKUP(Dico2[[#This Row],[Nom du champ]],[1]!CmdPB[Donnée],[1]!CmdPB[Donnée],"",0,1)="","","X")</f>
        <v>#REF!</v>
      </c>
      <c r="F193" s="218" t="e">
        <f>IF(_xlfn.XLOOKUP(Dico2[[#This Row],[Nom du champ]],[1]!ARcmdPB[Donnée],[1]!ARcmdPB[Donnée],"",0,1)="","","X")</f>
        <v>#REF!</v>
      </c>
      <c r="G193" s="218" t="e">
        <f>IF(_xlfn.XLOOKUP(Dico2[[#This Row],[Nom du champ]],[1]!CRcmdPB[Donnée],[1]!CRcmdPB[Donnée],"",0,1)="","","X")</f>
        <v>#REF!</v>
      </c>
      <c r="H193" s="218" t="e">
        <f>IF(_xlfn.XLOOKUP(Dico2[[#This Row],[Nom du champ]],[1]!AnnulationPB[Donnée],[1]!AnnulationPB[Donnée],"",0,1)="","","X")</f>
        <v>#REF!</v>
      </c>
      <c r="I193" s="218" t="e">
        <f>IF(_xlfn.XLOOKUP(Dico2[[#This Row],[Nom du champ]],[1]!ARannulationPB[Donnée],[1]!ARannulationPB[Donnée],"",0,1)="","","X")</f>
        <v>#REF!</v>
      </c>
      <c r="J193" s="218" t="e">
        <f>IF(_xlfn.XLOOKUP(Dico2[[#This Row],[Nom du champ]],[1]!CmdExtU[Donnée],[1]!CmdExtU[Donnée],"",0,1)="","","X")</f>
        <v>#REF!</v>
      </c>
      <c r="K193" s="218" t="e">
        <f>IF(_xlfn.XLOOKUP(Dico2[[#This Row],[Nom du champ]],[1]!ARCmdExtU[Donnée],[1]!ARCmdExtU[Donnée],"",0,1)="","","X")</f>
        <v>#REF!</v>
      </c>
      <c r="L193" s="218" t="e">
        <f>IF(_xlfn.XLOOKUP(Dico2[[#This Row],[Nom du champ]],[1]!CRCmdExtU[Donnée],[1]!CRCmdExtU[Donnée],"",0,1)="","","X")</f>
        <v>#REF!</v>
      </c>
      <c r="M193" s="218" t="e">
        <f>IF(_xlfn.XLOOKUP(Dico2[[#This Row],[Nom du champ]],[1]!CRMad[Donnée],[1]!CRMad[Donnée],"",0,1)="","","X")</f>
        <v>#REF!</v>
      </c>
      <c r="N193" s="218" t="e">
        <f>IF(_xlfn.XLOOKUP(Dico2[[#This Row],[Nom du champ]],[1]!DeltaIPE[Donnée],[1]!DeltaIPE[Donnée],"",0,1)="","","X")</f>
        <v>#REF!</v>
      </c>
      <c r="O193" s="218" t="e">
        <f>IF(_xlfn.XLOOKUP(Dico2[[#This Row],[Nom du champ]],[1]!HistoIPE[Donnée],[1]!HistoIPE[Donnée],"",0,1)="","","X")</f>
        <v>#REF!</v>
      </c>
      <c r="P193" s="218" t="e">
        <f>IF(_xlfn.XLOOKUP(Dico2[[#This Row],[Nom du champ]],[1]!CPN[Donnée],[1]!CPN[Donnée],"",0,1)="","","X")</f>
        <v>#REF!</v>
      </c>
      <c r="Q193" s="218" t="e">
        <f>IF(_xlfn.XLOOKUP(Dico2[[#This Row],[Nom du champ]],[1]!DeltaCPN[Donnée],[1]!DeltaCPN[Donnée],"",0,1)="","","X")</f>
        <v>#REF!</v>
      </c>
      <c r="R193" s="218" t="e">
        <f>IF(_xlfn.XLOOKUP(Dico2[[#This Row],[Nom du champ]],[1]!HistoCPN[Donnée],[1]!HistoCPN[Donnée],"",0,1)="","","X")</f>
        <v>#REF!</v>
      </c>
      <c r="S193" s="218" t="e">
        <f>IF(_xlfn.XLOOKUP(Dico2[[#This Row],[Nom du champ]],[1]!CmdinfoPM[Donnée],[1]!CmdinfoPM[Donnée],"",0,1)="","","X")</f>
        <v>#REF!</v>
      </c>
      <c r="T193" s="218" t="e">
        <f>IF(_xlfn.XLOOKUP(Dico2[[#This Row],[Nom du champ]],[1]!ARCmdInfoPM[Donnée],[1]!ARCmdInfoPM[Donnée],"",0,1)="","","X")</f>
        <v>#REF!</v>
      </c>
      <c r="U193" s="218" t="e">
        <f>IF(_xlfn.XLOOKUP(Dico2[[#This Row],[Nom du champ]],[1]!ARMad[Donnée],[1]!ARMad[Donnée],"",0,1)="","","X")</f>
        <v>#REF!</v>
      </c>
      <c r="V193" s="218" t="e">
        <f>IF(_xlfn.XLOOKUP(Dico2[[#This Row],[Nom du champ]],[1]!NotifPrev[Donnée],[1]!NotifPrev[Donnée],"",0,1)="","","X")</f>
        <v>#REF!</v>
      </c>
      <c r="W193" s="218" t="e">
        <f>IF(_xlfn.XLOOKUP(Dico2[[#This Row],[Nom du champ]],[1]!CRInfoSyndic[Donnée],[1]!CRInfoSyndic[Donnée],"",0,1)="","","X")</f>
        <v>#REF!</v>
      </c>
      <c r="X193" s="218" t="e">
        <f>IF(_xlfn.XLOOKUP(Dico2[[#This Row],[Nom du champ]],[1]!Addu[Donnée],[1]!Addu[Donnée],"",0,1)="","","X")</f>
        <v>#REF!</v>
      </c>
      <c r="Y193" s="218" t="e">
        <f>IF(_xlfn.XLOOKUP(Dico2[[#This Row],[Nom du champ]],[1]!CRAddu[Donnée],[1]!CRAddu[Donnée],"",0,1)="","","X")</f>
        <v>#REF!</v>
      </c>
      <c r="Z193" s="218" t="e">
        <f>IF(_xlfn.XLOOKUP(Dico2[[#This Row],[Nom du champ]],[1]!CmdAnn[Donnée],[1]!CmdAnn[Donnée],"",0,1)="","","X")</f>
        <v>#REF!</v>
      </c>
      <c r="AA193" s="218" t="e">
        <f>IF(_xlfn.XLOOKUP(Dico2[[#This Row],[Nom du champ]],[1]!CRAnnu[Donnée],[1]!CRAnnu[Donnée],"",0,1)="","","X")</f>
        <v>#REF!</v>
      </c>
    </row>
    <row r="194" spans="1:27" ht="20.399999999999999">
      <c r="A194" s="211" t="s">
        <v>747</v>
      </c>
      <c r="B194" s="210" t="s">
        <v>756</v>
      </c>
      <c r="D194" s="218" t="e">
        <f>IF(_xlfn.XLOOKUP(Dico2[[#This Row],[Nom du champ]],[1]!IPE[Donnée],[1]!IPE[Donnée],"",0,1)="","","X")</f>
        <v>#REF!</v>
      </c>
      <c r="E194" s="218" t="e">
        <f>IF(_xlfn.XLOOKUP(Dico2[[#This Row],[Nom du champ]],[1]!CmdPB[Donnée],[1]!CmdPB[Donnée],"",0,1)="","","X")</f>
        <v>#REF!</v>
      </c>
      <c r="F194" s="218" t="e">
        <f>IF(_xlfn.XLOOKUP(Dico2[[#This Row],[Nom du champ]],[1]!ARcmdPB[Donnée],[1]!ARcmdPB[Donnée],"",0,1)="","","X")</f>
        <v>#REF!</v>
      </c>
      <c r="G194" s="218" t="e">
        <f>IF(_xlfn.XLOOKUP(Dico2[[#This Row],[Nom du champ]],[1]!CRcmdPB[Donnée],[1]!CRcmdPB[Donnée],"",0,1)="","","X")</f>
        <v>#REF!</v>
      </c>
      <c r="H194" s="218" t="e">
        <f>IF(_xlfn.XLOOKUP(Dico2[[#This Row],[Nom du champ]],[1]!AnnulationPB[Donnée],[1]!AnnulationPB[Donnée],"",0,1)="","","X")</f>
        <v>#REF!</v>
      </c>
      <c r="I194" s="218" t="e">
        <f>IF(_xlfn.XLOOKUP(Dico2[[#This Row],[Nom du champ]],[1]!ARannulationPB[Donnée],[1]!ARannulationPB[Donnée],"",0,1)="","","X")</f>
        <v>#REF!</v>
      </c>
      <c r="J194" s="218" t="e">
        <f>IF(_xlfn.XLOOKUP(Dico2[[#This Row],[Nom du champ]],[1]!CmdExtU[Donnée],[1]!CmdExtU[Donnée],"",0,1)="","","X")</f>
        <v>#REF!</v>
      </c>
      <c r="K194" s="218" t="e">
        <f>IF(_xlfn.XLOOKUP(Dico2[[#This Row],[Nom du champ]],[1]!ARCmdExtU[Donnée],[1]!ARCmdExtU[Donnée],"",0,1)="","","X")</f>
        <v>#REF!</v>
      </c>
      <c r="L194" s="218" t="e">
        <f>IF(_xlfn.XLOOKUP(Dico2[[#This Row],[Nom du champ]],[1]!CRCmdExtU[Donnée],[1]!CRCmdExtU[Donnée],"",0,1)="","","X")</f>
        <v>#REF!</v>
      </c>
      <c r="M194" s="218" t="e">
        <f>IF(_xlfn.XLOOKUP(Dico2[[#This Row],[Nom du champ]],[1]!CRMad[Donnée],[1]!CRMad[Donnée],"",0,1)="","","X")</f>
        <v>#REF!</v>
      </c>
      <c r="N194" s="218" t="e">
        <f>IF(_xlfn.XLOOKUP(Dico2[[#This Row],[Nom du champ]],[1]!DeltaIPE[Donnée],[1]!DeltaIPE[Donnée],"",0,1)="","","X")</f>
        <v>#REF!</v>
      </c>
      <c r="O194" s="218" t="e">
        <f>IF(_xlfn.XLOOKUP(Dico2[[#This Row],[Nom du champ]],[1]!HistoIPE[Donnée],[1]!HistoIPE[Donnée],"",0,1)="","","X")</f>
        <v>#REF!</v>
      </c>
      <c r="P194" s="218" t="e">
        <f>IF(_xlfn.XLOOKUP(Dico2[[#This Row],[Nom du champ]],[1]!CPN[Donnée],[1]!CPN[Donnée],"",0,1)="","","X")</f>
        <v>#REF!</v>
      </c>
      <c r="Q194" s="218" t="e">
        <f>IF(_xlfn.XLOOKUP(Dico2[[#This Row],[Nom du champ]],[1]!DeltaCPN[Donnée],[1]!DeltaCPN[Donnée],"",0,1)="","","X")</f>
        <v>#REF!</v>
      </c>
      <c r="R194" s="218" t="e">
        <f>IF(_xlfn.XLOOKUP(Dico2[[#This Row],[Nom du champ]],[1]!HistoCPN[Donnée],[1]!HistoCPN[Donnée],"",0,1)="","","X")</f>
        <v>#REF!</v>
      </c>
      <c r="S194" s="218" t="e">
        <f>IF(_xlfn.XLOOKUP(Dico2[[#This Row],[Nom du champ]],[1]!CmdinfoPM[Donnée],[1]!CmdinfoPM[Donnée],"",0,1)="","","X")</f>
        <v>#REF!</v>
      </c>
      <c r="T194" s="218" t="e">
        <f>IF(_xlfn.XLOOKUP(Dico2[[#This Row],[Nom du champ]],[1]!ARCmdInfoPM[Donnée],[1]!ARCmdInfoPM[Donnée],"",0,1)="","","X")</f>
        <v>#REF!</v>
      </c>
      <c r="U194" s="218" t="e">
        <f>IF(_xlfn.XLOOKUP(Dico2[[#This Row],[Nom du champ]],[1]!ARMad[Donnée],[1]!ARMad[Donnée],"",0,1)="","","X")</f>
        <v>#REF!</v>
      </c>
      <c r="V194" s="218" t="e">
        <f>IF(_xlfn.XLOOKUP(Dico2[[#This Row],[Nom du champ]],[1]!NotifPrev[Donnée],[1]!NotifPrev[Donnée],"",0,1)="","","X")</f>
        <v>#REF!</v>
      </c>
      <c r="W194" s="218" t="e">
        <f>IF(_xlfn.XLOOKUP(Dico2[[#This Row],[Nom du champ]],[1]!CRInfoSyndic[Donnée],[1]!CRInfoSyndic[Donnée],"",0,1)="","","X")</f>
        <v>#REF!</v>
      </c>
      <c r="X194" s="218" t="e">
        <f>IF(_xlfn.XLOOKUP(Dico2[[#This Row],[Nom du champ]],[1]!Addu[Donnée],[1]!Addu[Donnée],"",0,1)="","","X")</f>
        <v>#REF!</v>
      </c>
      <c r="Y194" s="218" t="e">
        <f>IF(_xlfn.XLOOKUP(Dico2[[#This Row],[Nom du champ]],[1]!CRAddu[Donnée],[1]!CRAddu[Donnée],"",0,1)="","","X")</f>
        <v>#REF!</v>
      </c>
      <c r="Z194" s="218" t="e">
        <f>IF(_xlfn.XLOOKUP(Dico2[[#This Row],[Nom du champ]],[1]!CmdAnn[Donnée],[1]!CmdAnn[Donnée],"",0,1)="","","X")</f>
        <v>#REF!</v>
      </c>
      <c r="AA194" s="218" t="e">
        <f>IF(_xlfn.XLOOKUP(Dico2[[#This Row],[Nom du champ]],[1]!CRAnnu[Donnée],[1]!CRAnnu[Donnée],"",0,1)="","","X")</f>
        <v>#REF!</v>
      </c>
    </row>
    <row r="195" spans="1:27">
      <c r="A195" s="211" t="s">
        <v>741</v>
      </c>
      <c r="B195" s="209" t="s">
        <v>739</v>
      </c>
      <c r="D195" s="218" t="e">
        <f>IF(_xlfn.XLOOKUP(Dico2[[#This Row],[Nom du champ]],[1]!IPE[Donnée],[1]!IPE[Donnée],"",0,1)="","","X")</f>
        <v>#REF!</v>
      </c>
      <c r="E195" s="218" t="e">
        <f>IF(_xlfn.XLOOKUP(Dico2[[#This Row],[Nom du champ]],[1]!CmdPB[Donnée],[1]!CmdPB[Donnée],"",0,1)="","","X")</f>
        <v>#REF!</v>
      </c>
      <c r="F195" s="218" t="e">
        <f>IF(_xlfn.XLOOKUP(Dico2[[#This Row],[Nom du champ]],[1]!ARcmdPB[Donnée],[1]!ARcmdPB[Donnée],"",0,1)="","","X")</f>
        <v>#REF!</v>
      </c>
      <c r="G195" s="218" t="e">
        <f>IF(_xlfn.XLOOKUP(Dico2[[#This Row],[Nom du champ]],[1]!CRcmdPB[Donnée],[1]!CRcmdPB[Donnée],"",0,1)="","","X")</f>
        <v>#REF!</v>
      </c>
      <c r="H195" s="218" t="e">
        <f>IF(_xlfn.XLOOKUP(Dico2[[#This Row],[Nom du champ]],[1]!AnnulationPB[Donnée],[1]!AnnulationPB[Donnée],"",0,1)="","","X")</f>
        <v>#REF!</v>
      </c>
      <c r="I195" s="218" t="e">
        <f>IF(_xlfn.XLOOKUP(Dico2[[#This Row],[Nom du champ]],[1]!ARannulationPB[Donnée],[1]!ARannulationPB[Donnée],"",0,1)="","","X")</f>
        <v>#REF!</v>
      </c>
      <c r="J195" s="218" t="e">
        <f>IF(_xlfn.XLOOKUP(Dico2[[#This Row],[Nom du champ]],[1]!CmdExtU[Donnée],[1]!CmdExtU[Donnée],"",0,1)="","","X")</f>
        <v>#REF!</v>
      </c>
      <c r="K195" s="218" t="e">
        <f>IF(_xlfn.XLOOKUP(Dico2[[#This Row],[Nom du champ]],[1]!ARCmdExtU[Donnée],[1]!ARCmdExtU[Donnée],"",0,1)="","","X")</f>
        <v>#REF!</v>
      </c>
      <c r="L195" s="218" t="e">
        <f>IF(_xlfn.XLOOKUP(Dico2[[#This Row],[Nom du champ]],[1]!CRCmdExtU[Donnée],[1]!CRCmdExtU[Donnée],"",0,1)="","","X")</f>
        <v>#REF!</v>
      </c>
      <c r="M195" s="218" t="e">
        <f>IF(_xlfn.XLOOKUP(Dico2[[#This Row],[Nom du champ]],[1]!CRMad[Donnée],[1]!CRMad[Donnée],"",0,1)="","","X")</f>
        <v>#REF!</v>
      </c>
      <c r="N195" s="218" t="e">
        <f>IF(_xlfn.XLOOKUP(Dico2[[#This Row],[Nom du champ]],[1]!DeltaIPE[Donnée],[1]!DeltaIPE[Donnée],"",0,1)="","","X")</f>
        <v>#REF!</v>
      </c>
      <c r="O195" s="218" t="e">
        <f>IF(_xlfn.XLOOKUP(Dico2[[#This Row],[Nom du champ]],[1]!HistoIPE[Donnée],[1]!HistoIPE[Donnée],"",0,1)="","","X")</f>
        <v>#REF!</v>
      </c>
      <c r="P195" s="218" t="e">
        <f>IF(_xlfn.XLOOKUP(Dico2[[#This Row],[Nom du champ]],[1]!CPN[Donnée],[1]!CPN[Donnée],"",0,1)="","","X")</f>
        <v>#REF!</v>
      </c>
      <c r="Q195" s="218" t="e">
        <f>IF(_xlfn.XLOOKUP(Dico2[[#This Row],[Nom du champ]],[1]!DeltaCPN[Donnée],[1]!DeltaCPN[Donnée],"",0,1)="","","X")</f>
        <v>#REF!</v>
      </c>
      <c r="R195" s="218" t="e">
        <f>IF(_xlfn.XLOOKUP(Dico2[[#This Row],[Nom du champ]],[1]!HistoCPN[Donnée],[1]!HistoCPN[Donnée],"",0,1)="","","X")</f>
        <v>#REF!</v>
      </c>
      <c r="S195" s="218" t="e">
        <f>IF(_xlfn.XLOOKUP(Dico2[[#This Row],[Nom du champ]],[1]!CmdinfoPM[Donnée],[1]!CmdinfoPM[Donnée],"",0,1)="","","X")</f>
        <v>#REF!</v>
      </c>
      <c r="T195" s="218" t="e">
        <f>IF(_xlfn.XLOOKUP(Dico2[[#This Row],[Nom du champ]],[1]!ARCmdInfoPM[Donnée],[1]!ARCmdInfoPM[Donnée],"",0,1)="","","X")</f>
        <v>#REF!</v>
      </c>
      <c r="U195" s="218" t="e">
        <f>IF(_xlfn.XLOOKUP(Dico2[[#This Row],[Nom du champ]],[1]!ARMad[Donnée],[1]!ARMad[Donnée],"",0,1)="","","X")</f>
        <v>#REF!</v>
      </c>
      <c r="V195" s="218" t="e">
        <f>IF(_xlfn.XLOOKUP(Dico2[[#This Row],[Nom du champ]],[1]!NotifPrev[Donnée],[1]!NotifPrev[Donnée],"",0,1)="","","X")</f>
        <v>#REF!</v>
      </c>
      <c r="W195" s="218" t="e">
        <f>IF(_xlfn.XLOOKUP(Dico2[[#This Row],[Nom du champ]],[1]!CRInfoSyndic[Donnée],[1]!CRInfoSyndic[Donnée],"",0,1)="","","X")</f>
        <v>#REF!</v>
      </c>
      <c r="X195" s="218" t="e">
        <f>IF(_xlfn.XLOOKUP(Dico2[[#This Row],[Nom du champ]],[1]!Addu[Donnée],[1]!Addu[Donnée],"",0,1)="","","X")</f>
        <v>#REF!</v>
      </c>
      <c r="Y195" s="218" t="e">
        <f>IF(_xlfn.XLOOKUP(Dico2[[#This Row],[Nom du champ]],[1]!CRAddu[Donnée],[1]!CRAddu[Donnée],"",0,1)="","","X")</f>
        <v>#REF!</v>
      </c>
      <c r="Z195" s="218" t="e">
        <f>IF(_xlfn.XLOOKUP(Dico2[[#This Row],[Nom du champ]],[1]!CmdAnn[Donnée],[1]!CmdAnn[Donnée],"",0,1)="","","X")</f>
        <v>#REF!</v>
      </c>
      <c r="AA195" s="218" t="e">
        <f>IF(_xlfn.XLOOKUP(Dico2[[#This Row],[Nom du champ]],[1]!CRAnnu[Donnée],[1]!CRAnnu[Donnée],"",0,1)="","","X")</f>
        <v>#REF!</v>
      </c>
    </row>
    <row r="196" spans="1:27">
      <c r="A196" s="221" t="s">
        <v>164</v>
      </c>
      <c r="B196" s="221" t="s">
        <v>42</v>
      </c>
      <c r="D196" s="218" t="e">
        <f>IF(_xlfn.XLOOKUP(Dico2[[#This Row],[Nom du champ]],[1]!IPE[Donnée],[1]!IPE[Donnée],"",0,1)="","","X")</f>
        <v>#REF!</v>
      </c>
      <c r="E196" s="218" t="e">
        <f>IF(_xlfn.XLOOKUP(Dico2[[#This Row],[Nom du champ]],[1]!CmdPB[Donnée],[1]!CmdPB[Donnée],"",0,1)="","","X")</f>
        <v>#REF!</v>
      </c>
      <c r="F196" s="218" t="e">
        <f>IF(_xlfn.XLOOKUP(Dico2[[#This Row],[Nom du champ]],[1]!ARcmdPB[Donnée],[1]!ARcmdPB[Donnée],"",0,1)="","","X")</f>
        <v>#REF!</v>
      </c>
      <c r="G196" s="218" t="e">
        <f>IF(_xlfn.XLOOKUP(Dico2[[#This Row],[Nom du champ]],[1]!CRcmdPB[Donnée],[1]!CRcmdPB[Donnée],"",0,1)="","","X")</f>
        <v>#REF!</v>
      </c>
      <c r="H196" s="218" t="e">
        <f>IF(_xlfn.XLOOKUP(Dico2[[#This Row],[Nom du champ]],[1]!AnnulationPB[Donnée],[1]!AnnulationPB[Donnée],"",0,1)="","","X")</f>
        <v>#REF!</v>
      </c>
      <c r="I196" s="218" t="e">
        <f>IF(_xlfn.XLOOKUP(Dico2[[#This Row],[Nom du champ]],[1]!ARannulationPB[Donnée],[1]!ARannulationPB[Donnée],"",0,1)="","","X")</f>
        <v>#REF!</v>
      </c>
      <c r="J196" s="218" t="e">
        <f>IF(_xlfn.XLOOKUP(Dico2[[#This Row],[Nom du champ]],[1]!CmdExtU[Donnée],[1]!CmdExtU[Donnée],"",0,1)="","","X")</f>
        <v>#REF!</v>
      </c>
      <c r="K196" s="218" t="e">
        <f>IF(_xlfn.XLOOKUP(Dico2[[#This Row],[Nom du champ]],[1]!ARCmdExtU[Donnée],[1]!ARCmdExtU[Donnée],"",0,1)="","","X")</f>
        <v>#REF!</v>
      </c>
      <c r="L196" s="218" t="e">
        <f>IF(_xlfn.XLOOKUP(Dico2[[#This Row],[Nom du champ]],[1]!CRCmdExtU[Donnée],[1]!CRCmdExtU[Donnée],"",0,1)="","","X")</f>
        <v>#REF!</v>
      </c>
      <c r="M196" s="218" t="e">
        <f>IF(_xlfn.XLOOKUP(Dico2[[#This Row],[Nom du champ]],[1]!CRMad[Donnée],[1]!CRMad[Donnée],"",0,1)="","","X")</f>
        <v>#REF!</v>
      </c>
      <c r="N196" s="218" t="e">
        <f>IF(_xlfn.XLOOKUP(Dico2[[#This Row],[Nom du champ]],[1]!DeltaIPE[Donnée],[1]!DeltaIPE[Donnée],"",0,1)="","","X")</f>
        <v>#REF!</v>
      </c>
      <c r="O196" s="218" t="e">
        <f>IF(_xlfn.XLOOKUP(Dico2[[#This Row],[Nom du champ]],[1]!HistoIPE[Donnée],[1]!HistoIPE[Donnée],"",0,1)="","","X")</f>
        <v>#REF!</v>
      </c>
      <c r="P196" s="218" t="e">
        <f>IF(_xlfn.XLOOKUP(Dico2[[#This Row],[Nom du champ]],[1]!CPN[Donnée],[1]!CPN[Donnée],"",0,1)="","","X")</f>
        <v>#REF!</v>
      </c>
      <c r="Q196" s="218" t="e">
        <f>IF(_xlfn.XLOOKUP(Dico2[[#This Row],[Nom du champ]],[1]!DeltaCPN[Donnée],[1]!DeltaCPN[Donnée],"",0,1)="","","X")</f>
        <v>#REF!</v>
      </c>
      <c r="R196" s="218" t="e">
        <f>IF(_xlfn.XLOOKUP(Dico2[[#This Row],[Nom du champ]],[1]!HistoCPN[Donnée],[1]!HistoCPN[Donnée],"",0,1)="","","X")</f>
        <v>#REF!</v>
      </c>
      <c r="S196" s="218" t="e">
        <f>IF(_xlfn.XLOOKUP(Dico2[[#This Row],[Nom du champ]],[1]!CmdinfoPM[Donnée],[1]!CmdinfoPM[Donnée],"",0,1)="","","X")</f>
        <v>#REF!</v>
      </c>
      <c r="T196" s="218" t="e">
        <f>IF(_xlfn.XLOOKUP(Dico2[[#This Row],[Nom du champ]],[1]!ARCmdInfoPM[Donnée],[1]!ARCmdInfoPM[Donnée],"",0,1)="","","X")</f>
        <v>#REF!</v>
      </c>
      <c r="U196" s="218" t="e">
        <f>IF(_xlfn.XLOOKUP(Dico2[[#This Row],[Nom du champ]],[1]!ARMad[Donnée],[1]!ARMad[Donnée],"",0,1)="","","X")</f>
        <v>#REF!</v>
      </c>
      <c r="V196" s="218" t="e">
        <f>IF(_xlfn.XLOOKUP(Dico2[[#This Row],[Nom du champ]],[1]!NotifPrev[Donnée],[1]!NotifPrev[Donnée],"",0,1)="","","X")</f>
        <v>#REF!</v>
      </c>
      <c r="W196" s="218" t="e">
        <f>IF(_xlfn.XLOOKUP(Dico2[[#This Row],[Nom du champ]],[1]!CRInfoSyndic[Donnée],[1]!CRInfoSyndic[Donnée],"",0,1)="","","X")</f>
        <v>#REF!</v>
      </c>
      <c r="X196" s="218" t="e">
        <f>IF(_xlfn.XLOOKUP(Dico2[[#This Row],[Nom du champ]],[1]!Addu[Donnée],[1]!Addu[Donnée],"",0,1)="","","X")</f>
        <v>#REF!</v>
      </c>
      <c r="Y196" s="218" t="e">
        <f>IF(_xlfn.XLOOKUP(Dico2[[#This Row],[Nom du champ]],[1]!CRAddu[Donnée],[1]!CRAddu[Donnée],"",0,1)="","","X")</f>
        <v>#REF!</v>
      </c>
      <c r="Z196" s="218" t="e">
        <f>IF(_xlfn.XLOOKUP(Dico2[[#This Row],[Nom du champ]],[1]!CmdAnn[Donnée],[1]!CmdAnn[Donnée],"",0,1)="","","X")</f>
        <v>#REF!</v>
      </c>
      <c r="AA196" s="218" t="e">
        <f>IF(_xlfn.XLOOKUP(Dico2[[#This Row],[Nom du champ]],[1]!CRAnnu[Donnée],[1]!CRAnnu[Donnée],"",0,1)="","","X")</f>
        <v>#REF!</v>
      </c>
    </row>
    <row r="197" spans="1:27">
      <c r="A197" s="211" t="s">
        <v>736</v>
      </c>
      <c r="B197" s="209" t="s">
        <v>737</v>
      </c>
      <c r="C197" s="243" t="s">
        <v>381</v>
      </c>
      <c r="D197" s="218" t="e">
        <f>IF(_xlfn.XLOOKUP(Dico2[[#This Row],[Nom du champ]],[1]!IPE[Donnée],[1]!IPE[Donnée],"",0,1)="","","X")</f>
        <v>#REF!</v>
      </c>
      <c r="E197" s="218" t="e">
        <f>IF(_xlfn.XLOOKUP(Dico2[[#This Row],[Nom du champ]],[1]!CmdPB[Donnée],[1]!CmdPB[Donnée],"",0,1)="","","X")</f>
        <v>#REF!</v>
      </c>
      <c r="F197" s="218" t="e">
        <f>IF(_xlfn.XLOOKUP(Dico2[[#This Row],[Nom du champ]],[1]!ARcmdPB[Donnée],[1]!ARcmdPB[Donnée],"",0,1)="","","X")</f>
        <v>#REF!</v>
      </c>
      <c r="G197" s="218" t="e">
        <f>IF(_xlfn.XLOOKUP(Dico2[[#This Row],[Nom du champ]],[1]!CRcmdPB[Donnée],[1]!CRcmdPB[Donnée],"",0,1)="","","X")</f>
        <v>#REF!</v>
      </c>
      <c r="H197" s="218" t="e">
        <f>IF(_xlfn.XLOOKUP(Dico2[[#This Row],[Nom du champ]],[1]!AnnulationPB[Donnée],[1]!AnnulationPB[Donnée],"",0,1)="","","X")</f>
        <v>#REF!</v>
      </c>
      <c r="I197" s="218" t="e">
        <f>IF(_xlfn.XLOOKUP(Dico2[[#This Row],[Nom du champ]],[1]!ARannulationPB[Donnée],[1]!ARannulationPB[Donnée],"",0,1)="","","X")</f>
        <v>#REF!</v>
      </c>
      <c r="J197" s="218" t="e">
        <f>IF(_xlfn.XLOOKUP(Dico2[[#This Row],[Nom du champ]],[1]!CmdExtU[Donnée],[1]!CmdExtU[Donnée],"",0,1)="","","X")</f>
        <v>#REF!</v>
      </c>
      <c r="K197" s="218" t="e">
        <f>IF(_xlfn.XLOOKUP(Dico2[[#This Row],[Nom du champ]],[1]!ARCmdExtU[Donnée],[1]!ARCmdExtU[Donnée],"",0,1)="","","X")</f>
        <v>#REF!</v>
      </c>
      <c r="L197" s="218" t="e">
        <f>IF(_xlfn.XLOOKUP(Dico2[[#This Row],[Nom du champ]],[1]!CRCmdExtU[Donnée],[1]!CRCmdExtU[Donnée],"",0,1)="","","X")</f>
        <v>#REF!</v>
      </c>
      <c r="M197" s="218" t="e">
        <f>IF(_xlfn.XLOOKUP(Dico2[[#This Row],[Nom du champ]],[1]!CRMad[Donnée],[1]!CRMad[Donnée],"",0,1)="","","X")</f>
        <v>#REF!</v>
      </c>
      <c r="N197" s="218" t="e">
        <f>IF(_xlfn.XLOOKUP(Dico2[[#This Row],[Nom du champ]],[1]!DeltaIPE[Donnée],[1]!DeltaIPE[Donnée],"",0,1)="","","X")</f>
        <v>#REF!</v>
      </c>
      <c r="O197" s="218" t="e">
        <f>IF(_xlfn.XLOOKUP(Dico2[[#This Row],[Nom du champ]],[1]!HistoIPE[Donnée],[1]!HistoIPE[Donnée],"",0,1)="","","X")</f>
        <v>#REF!</v>
      </c>
      <c r="P197" s="218" t="e">
        <f>IF(_xlfn.XLOOKUP(Dico2[[#This Row],[Nom du champ]],[1]!CPN[Donnée],[1]!CPN[Donnée],"",0,1)="","","X")</f>
        <v>#REF!</v>
      </c>
      <c r="Q197" s="218" t="e">
        <f>IF(_xlfn.XLOOKUP(Dico2[[#This Row],[Nom du champ]],[1]!DeltaCPN[Donnée],[1]!DeltaCPN[Donnée],"",0,1)="","","X")</f>
        <v>#REF!</v>
      </c>
      <c r="R197" s="218" t="e">
        <f>IF(_xlfn.XLOOKUP(Dico2[[#This Row],[Nom du champ]],[1]!HistoCPN[Donnée],[1]!HistoCPN[Donnée],"",0,1)="","","X")</f>
        <v>#REF!</v>
      </c>
      <c r="S197" s="218" t="e">
        <f>IF(_xlfn.XLOOKUP(Dico2[[#This Row],[Nom du champ]],[1]!CmdinfoPM[Donnée],[1]!CmdinfoPM[Donnée],"",0,1)="","","X")</f>
        <v>#REF!</v>
      </c>
      <c r="T197" s="218" t="e">
        <f>IF(_xlfn.XLOOKUP(Dico2[[#This Row],[Nom du champ]],[1]!ARCmdInfoPM[Donnée],[1]!ARCmdInfoPM[Donnée],"",0,1)="","","X")</f>
        <v>#REF!</v>
      </c>
      <c r="U197" s="218" t="e">
        <f>IF(_xlfn.XLOOKUP(Dico2[[#This Row],[Nom du champ]],[1]!ARMad[Donnée],[1]!ARMad[Donnée],"",0,1)="","","X")</f>
        <v>#REF!</v>
      </c>
      <c r="V197" s="218" t="e">
        <f>IF(_xlfn.XLOOKUP(Dico2[[#This Row],[Nom du champ]],[1]!NotifPrev[Donnée],[1]!NotifPrev[Donnée],"",0,1)="","","X")</f>
        <v>#REF!</v>
      </c>
      <c r="W197" s="218" t="e">
        <f>IF(_xlfn.XLOOKUP(Dico2[[#This Row],[Nom du champ]],[1]!CRInfoSyndic[Donnée],[1]!CRInfoSyndic[Donnée],"",0,1)="","","X")</f>
        <v>#REF!</v>
      </c>
      <c r="X197" s="218" t="e">
        <f>IF(_xlfn.XLOOKUP(Dico2[[#This Row],[Nom du champ]],[1]!Addu[Donnée],[1]!Addu[Donnée],"",0,1)="","","X")</f>
        <v>#REF!</v>
      </c>
      <c r="Y197" s="218" t="e">
        <f>IF(_xlfn.XLOOKUP(Dico2[[#This Row],[Nom du champ]],[1]!CRAddu[Donnée],[1]!CRAddu[Donnée],"",0,1)="","","X")</f>
        <v>#REF!</v>
      </c>
      <c r="Z197" s="218" t="e">
        <f>IF(_xlfn.XLOOKUP(Dico2[[#This Row],[Nom du champ]],[1]!CmdAnn[Donnée],[1]!CmdAnn[Donnée],"",0,1)="","","X")</f>
        <v>#REF!</v>
      </c>
      <c r="AA197" s="218" t="e">
        <f>IF(_xlfn.XLOOKUP(Dico2[[#This Row],[Nom du champ]],[1]!CRAnnu[Donnée],[1]!CRAnnu[Donnée],"",0,1)="","","X")</f>
        <v>#REF!</v>
      </c>
    </row>
    <row r="198" spans="1:27">
      <c r="A198" s="221" t="s">
        <v>650</v>
      </c>
      <c r="B198" s="219"/>
      <c r="D198" s="218" t="e">
        <f>IF(_xlfn.XLOOKUP(Dico2[[#This Row],[Nom du champ]],[1]!IPE[Donnée],[1]!IPE[Donnée],"",0,1)="","","X")</f>
        <v>#REF!</v>
      </c>
      <c r="E198" s="218" t="e">
        <f>IF(_xlfn.XLOOKUP(Dico2[[#This Row],[Nom du champ]],[1]!CmdPB[Donnée],[1]!CmdPB[Donnée],"",0,1)="","","X")</f>
        <v>#REF!</v>
      </c>
      <c r="F198" s="218" t="e">
        <f>IF(_xlfn.XLOOKUP(Dico2[[#This Row],[Nom du champ]],[1]!ARcmdPB[Donnée],[1]!ARcmdPB[Donnée],"",0,1)="","","X")</f>
        <v>#REF!</v>
      </c>
      <c r="G198" s="218" t="e">
        <f>IF(_xlfn.XLOOKUP(Dico2[[#This Row],[Nom du champ]],[1]!CRcmdPB[Donnée],[1]!CRcmdPB[Donnée],"",0,1)="","","X")</f>
        <v>#REF!</v>
      </c>
      <c r="H198" s="218" t="e">
        <f>IF(_xlfn.XLOOKUP(Dico2[[#This Row],[Nom du champ]],[1]!AnnulationPB[Donnée],[1]!AnnulationPB[Donnée],"",0,1)="","","X")</f>
        <v>#REF!</v>
      </c>
      <c r="I198" s="218" t="e">
        <f>IF(_xlfn.XLOOKUP(Dico2[[#This Row],[Nom du champ]],[1]!ARannulationPB[Donnée],[1]!ARannulationPB[Donnée],"",0,1)="","","X")</f>
        <v>#REF!</v>
      </c>
      <c r="J198" s="218" t="e">
        <f>IF(_xlfn.XLOOKUP(Dico2[[#This Row],[Nom du champ]],[1]!CmdExtU[Donnée],[1]!CmdExtU[Donnée],"",0,1)="","","X")</f>
        <v>#REF!</v>
      </c>
      <c r="K198" s="218" t="e">
        <f>IF(_xlfn.XLOOKUP(Dico2[[#This Row],[Nom du champ]],[1]!ARCmdExtU[Donnée],[1]!ARCmdExtU[Donnée],"",0,1)="","","X")</f>
        <v>#REF!</v>
      </c>
      <c r="L198" s="218" t="e">
        <f>IF(_xlfn.XLOOKUP(Dico2[[#This Row],[Nom du champ]],[1]!CRCmdExtU[Donnée],[1]!CRCmdExtU[Donnée],"",0,1)="","","X")</f>
        <v>#REF!</v>
      </c>
      <c r="M198" s="218" t="e">
        <f>IF(_xlfn.XLOOKUP(Dico2[[#This Row],[Nom du champ]],[1]!CRMad[Donnée],[1]!CRMad[Donnée],"",0,1)="","","X")</f>
        <v>#REF!</v>
      </c>
      <c r="N198" s="218" t="e">
        <f>IF(_xlfn.XLOOKUP(Dico2[[#This Row],[Nom du champ]],[1]!DeltaIPE[Donnée],[1]!DeltaIPE[Donnée],"",0,1)="","","X")</f>
        <v>#REF!</v>
      </c>
      <c r="O198" s="218" t="e">
        <f>IF(_xlfn.XLOOKUP(Dico2[[#This Row],[Nom du champ]],[1]!HistoIPE[Donnée],[1]!HistoIPE[Donnée],"",0,1)="","","X")</f>
        <v>#REF!</v>
      </c>
      <c r="P198" s="218" t="e">
        <f>IF(_xlfn.XLOOKUP(Dico2[[#This Row],[Nom du champ]],[1]!CPN[Donnée],[1]!CPN[Donnée],"",0,1)="","","X")</f>
        <v>#REF!</v>
      </c>
      <c r="Q198" s="218" t="e">
        <f>IF(_xlfn.XLOOKUP(Dico2[[#This Row],[Nom du champ]],[1]!DeltaCPN[Donnée],[1]!DeltaCPN[Donnée],"",0,1)="","","X")</f>
        <v>#REF!</v>
      </c>
      <c r="R198" s="218" t="e">
        <f>IF(_xlfn.XLOOKUP(Dico2[[#This Row],[Nom du champ]],[1]!HistoCPN[Donnée],[1]!HistoCPN[Donnée],"",0,1)="","","X")</f>
        <v>#REF!</v>
      </c>
      <c r="S198" s="218" t="e">
        <f>IF(_xlfn.XLOOKUP(Dico2[[#This Row],[Nom du champ]],[1]!CmdinfoPM[Donnée],[1]!CmdinfoPM[Donnée],"",0,1)="","","X")</f>
        <v>#REF!</v>
      </c>
      <c r="T198" s="218" t="e">
        <f>IF(_xlfn.XLOOKUP(Dico2[[#This Row],[Nom du champ]],[1]!ARCmdInfoPM[Donnée],[1]!ARCmdInfoPM[Donnée],"",0,1)="","","X")</f>
        <v>#REF!</v>
      </c>
      <c r="U198" s="218" t="e">
        <f>IF(_xlfn.XLOOKUP(Dico2[[#This Row],[Nom du champ]],[1]!ARMad[Donnée],[1]!ARMad[Donnée],"",0,1)="","","X")</f>
        <v>#REF!</v>
      </c>
      <c r="V198" s="218" t="e">
        <f>IF(_xlfn.XLOOKUP(Dico2[[#This Row],[Nom du champ]],[1]!NotifPrev[Donnée],[1]!NotifPrev[Donnée],"",0,1)="","","X")</f>
        <v>#REF!</v>
      </c>
      <c r="W198" s="218" t="e">
        <f>IF(_xlfn.XLOOKUP(Dico2[[#This Row],[Nom du champ]],[1]!CRInfoSyndic[Donnée],[1]!CRInfoSyndic[Donnée],"",0,1)="","","X")</f>
        <v>#REF!</v>
      </c>
      <c r="X198" s="218" t="e">
        <f>IF(_xlfn.XLOOKUP(Dico2[[#This Row],[Nom du champ]],[1]!Addu[Donnée],[1]!Addu[Donnée],"",0,1)="","","X")</f>
        <v>#REF!</v>
      </c>
      <c r="Y198" s="218" t="e">
        <f>IF(_xlfn.XLOOKUP(Dico2[[#This Row],[Nom du champ]],[1]!CRAddu[Donnée],[1]!CRAddu[Donnée],"",0,1)="","","X")</f>
        <v>#REF!</v>
      </c>
      <c r="Z198" s="218" t="e">
        <f>IF(_xlfn.XLOOKUP(Dico2[[#This Row],[Nom du champ]],[1]!CmdAnn[Donnée],[1]!CmdAnn[Donnée],"",0,1)="","","X")</f>
        <v>#REF!</v>
      </c>
      <c r="AA198" s="218" t="e">
        <f>IF(_xlfn.XLOOKUP(Dico2[[#This Row],[Nom du champ]],[1]!CRAnnu[Donnée],[1]!CRAnnu[Donnée],"",0,1)="","","X")</f>
        <v>#REF!</v>
      </c>
    </row>
    <row r="199" spans="1:27">
      <c r="A199" s="211" t="s">
        <v>447</v>
      </c>
      <c r="B199" s="211" t="s">
        <v>53</v>
      </c>
      <c r="D199" s="218" t="e">
        <f>IF(_xlfn.XLOOKUP(Dico2[[#This Row],[Nom du champ]],[1]!IPE[Donnée],[1]!IPE[Donnée],"",0,1)="","","X")</f>
        <v>#REF!</v>
      </c>
      <c r="E199" s="218" t="e">
        <f>IF(_xlfn.XLOOKUP(Dico2[[#This Row],[Nom du champ]],[1]!CmdPB[Donnée],[1]!CmdPB[Donnée],"",0,1)="","","X")</f>
        <v>#REF!</v>
      </c>
      <c r="F199" s="218" t="e">
        <f>IF(_xlfn.XLOOKUP(Dico2[[#This Row],[Nom du champ]],[1]!ARcmdPB[Donnée],[1]!ARcmdPB[Donnée],"",0,1)="","","X")</f>
        <v>#REF!</v>
      </c>
      <c r="G199" s="218" t="e">
        <f>IF(_xlfn.XLOOKUP(Dico2[[#This Row],[Nom du champ]],[1]!CRcmdPB[Donnée],[1]!CRcmdPB[Donnée],"",0,1)="","","X")</f>
        <v>#REF!</v>
      </c>
      <c r="H199" s="218" t="e">
        <f>IF(_xlfn.XLOOKUP(Dico2[[#This Row],[Nom du champ]],[1]!AnnulationPB[Donnée],[1]!AnnulationPB[Donnée],"",0,1)="","","X")</f>
        <v>#REF!</v>
      </c>
      <c r="I199" s="218" t="e">
        <f>IF(_xlfn.XLOOKUP(Dico2[[#This Row],[Nom du champ]],[1]!ARannulationPB[Donnée],[1]!ARannulationPB[Donnée],"",0,1)="","","X")</f>
        <v>#REF!</v>
      </c>
      <c r="J199" s="218" t="e">
        <f>IF(_xlfn.XLOOKUP(Dico2[[#This Row],[Nom du champ]],[1]!CmdExtU[Donnée],[1]!CmdExtU[Donnée],"",0,1)="","","X")</f>
        <v>#REF!</v>
      </c>
      <c r="K199" s="218" t="e">
        <f>IF(_xlfn.XLOOKUP(Dico2[[#This Row],[Nom du champ]],[1]!ARCmdExtU[Donnée],[1]!ARCmdExtU[Donnée],"",0,1)="","","X")</f>
        <v>#REF!</v>
      </c>
      <c r="L199" s="218" t="e">
        <f>IF(_xlfn.XLOOKUP(Dico2[[#This Row],[Nom du champ]],[1]!CRCmdExtU[Donnée],[1]!CRCmdExtU[Donnée],"",0,1)="","","X")</f>
        <v>#REF!</v>
      </c>
      <c r="M199" s="218" t="e">
        <f>IF(_xlfn.XLOOKUP(Dico2[[#This Row],[Nom du champ]],[1]!CRMad[Donnée],[1]!CRMad[Donnée],"",0,1)="","","X")</f>
        <v>#REF!</v>
      </c>
      <c r="N199" s="218" t="e">
        <f>IF(_xlfn.XLOOKUP(Dico2[[#This Row],[Nom du champ]],[1]!DeltaIPE[Donnée],[1]!DeltaIPE[Donnée],"",0,1)="","","X")</f>
        <v>#REF!</v>
      </c>
      <c r="O199" s="218" t="e">
        <f>IF(_xlfn.XLOOKUP(Dico2[[#This Row],[Nom du champ]],[1]!HistoIPE[Donnée],[1]!HistoIPE[Donnée],"",0,1)="","","X")</f>
        <v>#REF!</v>
      </c>
      <c r="P199" s="218" t="e">
        <f>IF(_xlfn.XLOOKUP(Dico2[[#This Row],[Nom du champ]],[1]!CPN[Donnée],[1]!CPN[Donnée],"",0,1)="","","X")</f>
        <v>#REF!</v>
      </c>
      <c r="Q199" s="218" t="e">
        <f>IF(_xlfn.XLOOKUP(Dico2[[#This Row],[Nom du champ]],[1]!DeltaCPN[Donnée],[1]!DeltaCPN[Donnée],"",0,1)="","","X")</f>
        <v>#REF!</v>
      </c>
      <c r="R199" s="218" t="e">
        <f>IF(_xlfn.XLOOKUP(Dico2[[#This Row],[Nom du champ]],[1]!HistoCPN[Donnée],[1]!HistoCPN[Donnée],"",0,1)="","","X")</f>
        <v>#REF!</v>
      </c>
      <c r="S199" s="218" t="e">
        <f>IF(_xlfn.XLOOKUP(Dico2[[#This Row],[Nom du champ]],[1]!CmdinfoPM[Donnée],[1]!CmdinfoPM[Donnée],"",0,1)="","","X")</f>
        <v>#REF!</v>
      </c>
      <c r="T199" s="218" t="e">
        <f>IF(_xlfn.XLOOKUP(Dico2[[#This Row],[Nom du champ]],[1]!ARCmdInfoPM[Donnée],[1]!ARCmdInfoPM[Donnée],"",0,1)="","","X")</f>
        <v>#REF!</v>
      </c>
      <c r="U199" s="218" t="e">
        <f>IF(_xlfn.XLOOKUP(Dico2[[#This Row],[Nom du champ]],[1]!ARMad[Donnée],[1]!ARMad[Donnée],"",0,1)="","","X")</f>
        <v>#REF!</v>
      </c>
      <c r="V199" s="218" t="e">
        <f>IF(_xlfn.XLOOKUP(Dico2[[#This Row],[Nom du champ]],[1]!NotifPrev[Donnée],[1]!NotifPrev[Donnée],"",0,1)="","","X")</f>
        <v>#REF!</v>
      </c>
      <c r="W199" s="218" t="e">
        <f>IF(_xlfn.XLOOKUP(Dico2[[#This Row],[Nom du champ]],[1]!CRInfoSyndic[Donnée],[1]!CRInfoSyndic[Donnée],"",0,1)="","","X")</f>
        <v>#REF!</v>
      </c>
      <c r="X199" s="218" t="e">
        <f>IF(_xlfn.XLOOKUP(Dico2[[#This Row],[Nom du champ]],[1]!Addu[Donnée],[1]!Addu[Donnée],"",0,1)="","","X")</f>
        <v>#REF!</v>
      </c>
      <c r="Y199" s="218" t="e">
        <f>IF(_xlfn.XLOOKUP(Dico2[[#This Row],[Nom du champ]],[1]!CRAddu[Donnée],[1]!CRAddu[Donnée],"",0,1)="","","X")</f>
        <v>#REF!</v>
      </c>
      <c r="Z199" s="218" t="e">
        <f>IF(_xlfn.XLOOKUP(Dico2[[#This Row],[Nom du champ]],[1]!CmdAnn[Donnée],[1]!CmdAnn[Donnée],"",0,1)="","","X")</f>
        <v>#REF!</v>
      </c>
      <c r="AA199" s="218" t="e">
        <f>IF(_xlfn.XLOOKUP(Dico2[[#This Row],[Nom du champ]],[1]!CRAnnu[Donnée],[1]!CRAnnu[Donnée],"",0,1)="","","X")</f>
        <v>#REF!</v>
      </c>
    </row>
    <row r="200" spans="1:27">
      <c r="A200" s="220" t="s">
        <v>264</v>
      </c>
      <c r="B200" s="211" t="s">
        <v>287</v>
      </c>
      <c r="D200" s="218" t="e">
        <f>IF(_xlfn.XLOOKUP(Dico2[[#This Row],[Nom du champ]],[1]!IPE[Donnée],[1]!IPE[Donnée],"",0,1)="","","X")</f>
        <v>#REF!</v>
      </c>
      <c r="E200" s="218" t="e">
        <f>IF(_xlfn.XLOOKUP(Dico2[[#This Row],[Nom du champ]],[1]!CmdPB[Donnée],[1]!CmdPB[Donnée],"",0,1)="","","X")</f>
        <v>#REF!</v>
      </c>
      <c r="F200" s="218" t="e">
        <f>IF(_xlfn.XLOOKUP(Dico2[[#This Row],[Nom du champ]],[1]!ARcmdPB[Donnée],[1]!ARcmdPB[Donnée],"",0,1)="","","X")</f>
        <v>#REF!</v>
      </c>
      <c r="G200" s="218" t="e">
        <f>IF(_xlfn.XLOOKUP(Dico2[[#This Row],[Nom du champ]],[1]!CRcmdPB[Donnée],[1]!CRcmdPB[Donnée],"",0,1)="","","X")</f>
        <v>#REF!</v>
      </c>
      <c r="H200" s="218" t="e">
        <f>IF(_xlfn.XLOOKUP(Dico2[[#This Row],[Nom du champ]],[1]!AnnulationPB[Donnée],[1]!AnnulationPB[Donnée],"",0,1)="","","X")</f>
        <v>#REF!</v>
      </c>
      <c r="I200" s="218" t="e">
        <f>IF(_xlfn.XLOOKUP(Dico2[[#This Row],[Nom du champ]],[1]!ARannulationPB[Donnée],[1]!ARannulationPB[Donnée],"",0,1)="","","X")</f>
        <v>#REF!</v>
      </c>
      <c r="J200" s="218" t="e">
        <f>IF(_xlfn.XLOOKUP(Dico2[[#This Row],[Nom du champ]],[1]!CmdExtU[Donnée],[1]!CmdExtU[Donnée],"",0,1)="","","X")</f>
        <v>#REF!</v>
      </c>
      <c r="K200" s="218" t="e">
        <f>IF(_xlfn.XLOOKUP(Dico2[[#This Row],[Nom du champ]],[1]!ARCmdExtU[Donnée],[1]!ARCmdExtU[Donnée],"",0,1)="","","X")</f>
        <v>#REF!</v>
      </c>
      <c r="L200" s="218" t="e">
        <f>IF(_xlfn.XLOOKUP(Dico2[[#This Row],[Nom du champ]],[1]!CRCmdExtU[Donnée],[1]!CRCmdExtU[Donnée],"",0,1)="","","X")</f>
        <v>#REF!</v>
      </c>
      <c r="M200" s="218" t="e">
        <f>IF(_xlfn.XLOOKUP(Dico2[[#This Row],[Nom du champ]],[1]!CRMad[Donnée],[1]!CRMad[Donnée],"",0,1)="","","X")</f>
        <v>#REF!</v>
      </c>
      <c r="N200" s="218" t="e">
        <f>IF(_xlfn.XLOOKUP(Dico2[[#This Row],[Nom du champ]],[1]!DeltaIPE[Donnée],[1]!DeltaIPE[Donnée],"",0,1)="","","X")</f>
        <v>#REF!</v>
      </c>
      <c r="O200" s="218" t="e">
        <f>IF(_xlfn.XLOOKUP(Dico2[[#This Row],[Nom du champ]],[1]!HistoIPE[Donnée],[1]!HistoIPE[Donnée],"",0,1)="","","X")</f>
        <v>#REF!</v>
      </c>
      <c r="P200" s="218" t="e">
        <f>IF(_xlfn.XLOOKUP(Dico2[[#This Row],[Nom du champ]],[1]!CPN[Donnée],[1]!CPN[Donnée],"",0,1)="","","X")</f>
        <v>#REF!</v>
      </c>
      <c r="Q200" s="218" t="e">
        <f>IF(_xlfn.XLOOKUP(Dico2[[#This Row],[Nom du champ]],[1]!DeltaCPN[Donnée],[1]!DeltaCPN[Donnée],"",0,1)="","","X")</f>
        <v>#REF!</v>
      </c>
      <c r="R200" s="218" t="e">
        <f>IF(_xlfn.XLOOKUP(Dico2[[#This Row],[Nom du champ]],[1]!HistoCPN[Donnée],[1]!HistoCPN[Donnée],"",0,1)="","","X")</f>
        <v>#REF!</v>
      </c>
      <c r="S200" s="218" t="e">
        <f>IF(_xlfn.XLOOKUP(Dico2[[#This Row],[Nom du champ]],[1]!CmdinfoPM[Donnée],[1]!CmdinfoPM[Donnée],"",0,1)="","","X")</f>
        <v>#REF!</v>
      </c>
      <c r="T200" s="218" t="e">
        <f>IF(_xlfn.XLOOKUP(Dico2[[#This Row],[Nom du champ]],[1]!ARCmdInfoPM[Donnée],[1]!ARCmdInfoPM[Donnée],"",0,1)="","","X")</f>
        <v>#REF!</v>
      </c>
      <c r="U200" s="218" t="e">
        <f>IF(_xlfn.XLOOKUP(Dico2[[#This Row],[Nom du champ]],[1]!ARMad[Donnée],[1]!ARMad[Donnée],"",0,1)="","","X")</f>
        <v>#REF!</v>
      </c>
      <c r="V200" s="218" t="e">
        <f>IF(_xlfn.XLOOKUP(Dico2[[#This Row],[Nom du champ]],[1]!NotifPrev[Donnée],[1]!NotifPrev[Donnée],"",0,1)="","","X")</f>
        <v>#REF!</v>
      </c>
      <c r="W200" s="218" t="e">
        <f>IF(_xlfn.XLOOKUP(Dico2[[#This Row],[Nom du champ]],[1]!CRInfoSyndic[Donnée],[1]!CRInfoSyndic[Donnée],"",0,1)="","","X")</f>
        <v>#REF!</v>
      </c>
      <c r="X200" s="218" t="e">
        <f>IF(_xlfn.XLOOKUP(Dico2[[#This Row],[Nom du champ]],[1]!Addu[Donnée],[1]!Addu[Donnée],"",0,1)="","","X")</f>
        <v>#REF!</v>
      </c>
      <c r="Y200" s="218" t="e">
        <f>IF(_xlfn.XLOOKUP(Dico2[[#This Row],[Nom du champ]],[1]!CRAddu[Donnée],[1]!CRAddu[Donnée],"",0,1)="","","X")</f>
        <v>#REF!</v>
      </c>
      <c r="Z200" s="218" t="e">
        <f>IF(_xlfn.XLOOKUP(Dico2[[#This Row],[Nom du champ]],[1]!CmdAnn[Donnée],[1]!CmdAnn[Donnée],"",0,1)="","","X")</f>
        <v>#REF!</v>
      </c>
      <c r="AA200" s="218" t="e">
        <f>IF(_xlfn.XLOOKUP(Dico2[[#This Row],[Nom du champ]],[1]!CRAnnu[Donnée],[1]!CRAnnu[Donnée],"",0,1)="","","X")</f>
        <v>#REF!</v>
      </c>
    </row>
    <row r="201" spans="1:27">
      <c r="A201" s="210" t="s">
        <v>282</v>
      </c>
      <c r="B201" s="211" t="s">
        <v>42</v>
      </c>
      <c r="D201" s="218" t="e">
        <f>IF(_xlfn.XLOOKUP(Dico2[[#This Row],[Nom du champ]],[1]!IPE[Donnée],[1]!IPE[Donnée],"",0,1)="","","X")</f>
        <v>#REF!</v>
      </c>
      <c r="E201" s="218" t="e">
        <f>IF(_xlfn.XLOOKUP(Dico2[[#This Row],[Nom du champ]],[1]!CmdPB[Donnée],[1]!CmdPB[Donnée],"",0,1)="","","X")</f>
        <v>#REF!</v>
      </c>
      <c r="F201" s="218" t="e">
        <f>IF(_xlfn.XLOOKUP(Dico2[[#This Row],[Nom du champ]],[1]!ARcmdPB[Donnée],[1]!ARcmdPB[Donnée],"",0,1)="","","X")</f>
        <v>#REF!</v>
      </c>
      <c r="G201" s="218" t="e">
        <f>IF(_xlfn.XLOOKUP(Dico2[[#This Row],[Nom du champ]],[1]!CRcmdPB[Donnée],[1]!CRcmdPB[Donnée],"",0,1)="","","X")</f>
        <v>#REF!</v>
      </c>
      <c r="H201" s="218" t="e">
        <f>IF(_xlfn.XLOOKUP(Dico2[[#This Row],[Nom du champ]],[1]!AnnulationPB[Donnée],[1]!AnnulationPB[Donnée],"",0,1)="","","X")</f>
        <v>#REF!</v>
      </c>
      <c r="I201" s="218" t="e">
        <f>IF(_xlfn.XLOOKUP(Dico2[[#This Row],[Nom du champ]],[1]!ARannulationPB[Donnée],[1]!ARannulationPB[Donnée],"",0,1)="","","X")</f>
        <v>#REF!</v>
      </c>
      <c r="J201" s="218" t="e">
        <f>IF(_xlfn.XLOOKUP(Dico2[[#This Row],[Nom du champ]],[1]!CmdExtU[Donnée],[1]!CmdExtU[Donnée],"",0,1)="","","X")</f>
        <v>#REF!</v>
      </c>
      <c r="K201" s="218" t="e">
        <f>IF(_xlfn.XLOOKUP(Dico2[[#This Row],[Nom du champ]],[1]!ARCmdExtU[Donnée],[1]!ARCmdExtU[Donnée],"",0,1)="","","X")</f>
        <v>#REF!</v>
      </c>
      <c r="L201" s="218" t="e">
        <f>IF(_xlfn.XLOOKUP(Dico2[[#This Row],[Nom du champ]],[1]!CRCmdExtU[Donnée],[1]!CRCmdExtU[Donnée],"",0,1)="","","X")</f>
        <v>#REF!</v>
      </c>
      <c r="M201" s="218" t="e">
        <f>IF(_xlfn.XLOOKUP(Dico2[[#This Row],[Nom du champ]],[1]!CRMad[Donnée],[1]!CRMad[Donnée],"",0,1)="","","X")</f>
        <v>#REF!</v>
      </c>
      <c r="N201" s="218" t="e">
        <f>IF(_xlfn.XLOOKUP(Dico2[[#This Row],[Nom du champ]],[1]!DeltaIPE[Donnée],[1]!DeltaIPE[Donnée],"",0,1)="","","X")</f>
        <v>#REF!</v>
      </c>
      <c r="O201" s="218" t="e">
        <f>IF(_xlfn.XLOOKUP(Dico2[[#This Row],[Nom du champ]],[1]!HistoIPE[Donnée],[1]!HistoIPE[Donnée],"",0,1)="","","X")</f>
        <v>#REF!</v>
      </c>
      <c r="P201" s="218" t="e">
        <f>IF(_xlfn.XLOOKUP(Dico2[[#This Row],[Nom du champ]],[1]!CPN[Donnée],[1]!CPN[Donnée],"",0,1)="","","X")</f>
        <v>#REF!</v>
      </c>
      <c r="Q201" s="218" t="e">
        <f>IF(_xlfn.XLOOKUP(Dico2[[#This Row],[Nom du champ]],[1]!DeltaCPN[Donnée],[1]!DeltaCPN[Donnée],"",0,1)="","","X")</f>
        <v>#REF!</v>
      </c>
      <c r="R201" s="218" t="e">
        <f>IF(_xlfn.XLOOKUP(Dico2[[#This Row],[Nom du champ]],[1]!HistoCPN[Donnée],[1]!HistoCPN[Donnée],"",0,1)="","","X")</f>
        <v>#REF!</v>
      </c>
      <c r="S201" s="218" t="e">
        <f>IF(_xlfn.XLOOKUP(Dico2[[#This Row],[Nom du champ]],[1]!CmdinfoPM[Donnée],[1]!CmdinfoPM[Donnée],"",0,1)="","","X")</f>
        <v>#REF!</v>
      </c>
      <c r="T201" s="218" t="e">
        <f>IF(_xlfn.XLOOKUP(Dico2[[#This Row],[Nom du champ]],[1]!ARCmdInfoPM[Donnée],[1]!ARCmdInfoPM[Donnée],"",0,1)="","","X")</f>
        <v>#REF!</v>
      </c>
      <c r="U201" s="218" t="e">
        <f>IF(_xlfn.XLOOKUP(Dico2[[#This Row],[Nom du champ]],[1]!ARMad[Donnée],[1]!ARMad[Donnée],"",0,1)="","","X")</f>
        <v>#REF!</v>
      </c>
      <c r="V201" s="218" t="e">
        <f>IF(_xlfn.XLOOKUP(Dico2[[#This Row],[Nom du champ]],[1]!NotifPrev[Donnée],[1]!NotifPrev[Donnée],"",0,1)="","","X")</f>
        <v>#REF!</v>
      </c>
      <c r="W201" s="218" t="e">
        <f>IF(_xlfn.XLOOKUP(Dico2[[#This Row],[Nom du champ]],[1]!CRInfoSyndic[Donnée],[1]!CRInfoSyndic[Donnée],"",0,1)="","","X")</f>
        <v>#REF!</v>
      </c>
      <c r="X201" s="218" t="e">
        <f>IF(_xlfn.XLOOKUP(Dico2[[#This Row],[Nom du champ]],[1]!Addu[Donnée],[1]!Addu[Donnée],"",0,1)="","","X")</f>
        <v>#REF!</v>
      </c>
      <c r="Y201" s="218" t="e">
        <f>IF(_xlfn.XLOOKUP(Dico2[[#This Row],[Nom du champ]],[1]!CRAddu[Donnée],[1]!CRAddu[Donnée],"",0,1)="","","X")</f>
        <v>#REF!</v>
      </c>
      <c r="Z201" s="218" t="e">
        <f>IF(_xlfn.XLOOKUP(Dico2[[#This Row],[Nom du champ]],[1]!CmdAnn[Donnée],[1]!CmdAnn[Donnée],"",0,1)="","","X")</f>
        <v>#REF!</v>
      </c>
      <c r="AA201" s="218" t="e">
        <f>IF(_xlfn.XLOOKUP(Dico2[[#This Row],[Nom du champ]],[1]!CRAnnu[Donnée],[1]!CRAnnu[Donnée],"",0,1)="","","X")</f>
        <v>#REF!</v>
      </c>
    </row>
    <row r="202" spans="1:27" ht="20.399999999999999">
      <c r="A202" s="222" t="s">
        <v>34</v>
      </c>
      <c r="B202" s="221" t="s">
        <v>42</v>
      </c>
      <c r="D202" s="218" t="e">
        <f>IF(_xlfn.XLOOKUP(Dico2[[#This Row],[Nom du champ]],[1]!IPE[Donnée],[1]!IPE[Donnée],"",0,1)="","","X")</f>
        <v>#REF!</v>
      </c>
      <c r="E202" s="218" t="e">
        <f>IF(_xlfn.XLOOKUP(Dico2[[#This Row],[Nom du champ]],[1]!CmdPB[Donnée],[1]!CmdPB[Donnée],"",0,1)="","","X")</f>
        <v>#REF!</v>
      </c>
      <c r="F202" s="218" t="e">
        <f>IF(_xlfn.XLOOKUP(Dico2[[#This Row],[Nom du champ]],[1]!ARcmdPB[Donnée],[1]!ARcmdPB[Donnée],"",0,1)="","","X")</f>
        <v>#REF!</v>
      </c>
      <c r="G202" s="218" t="e">
        <f>IF(_xlfn.XLOOKUP(Dico2[[#This Row],[Nom du champ]],[1]!CRcmdPB[Donnée],[1]!CRcmdPB[Donnée],"",0,1)="","","X")</f>
        <v>#REF!</v>
      </c>
      <c r="H202" s="218" t="e">
        <f>IF(_xlfn.XLOOKUP(Dico2[[#This Row],[Nom du champ]],[1]!AnnulationPB[Donnée],[1]!AnnulationPB[Donnée],"",0,1)="","","X")</f>
        <v>#REF!</v>
      </c>
      <c r="I202" s="218" t="e">
        <f>IF(_xlfn.XLOOKUP(Dico2[[#This Row],[Nom du champ]],[1]!ARannulationPB[Donnée],[1]!ARannulationPB[Donnée],"",0,1)="","","X")</f>
        <v>#REF!</v>
      </c>
      <c r="J202" s="218" t="e">
        <f>IF(_xlfn.XLOOKUP(Dico2[[#This Row],[Nom du champ]],[1]!CmdExtU[Donnée],[1]!CmdExtU[Donnée],"",0,1)="","","X")</f>
        <v>#REF!</v>
      </c>
      <c r="K202" s="218" t="e">
        <f>IF(_xlfn.XLOOKUP(Dico2[[#This Row],[Nom du champ]],[1]!ARCmdExtU[Donnée],[1]!ARCmdExtU[Donnée],"",0,1)="","","X")</f>
        <v>#REF!</v>
      </c>
      <c r="L202" s="218" t="e">
        <f>IF(_xlfn.XLOOKUP(Dico2[[#This Row],[Nom du champ]],[1]!CRCmdExtU[Donnée],[1]!CRCmdExtU[Donnée],"",0,1)="","","X")</f>
        <v>#REF!</v>
      </c>
      <c r="M202" s="218" t="e">
        <f>IF(_xlfn.XLOOKUP(Dico2[[#This Row],[Nom du champ]],[1]!CRMad[Donnée],[1]!CRMad[Donnée],"",0,1)="","","X")</f>
        <v>#REF!</v>
      </c>
      <c r="N202" s="218" t="e">
        <f>IF(_xlfn.XLOOKUP(Dico2[[#This Row],[Nom du champ]],[1]!DeltaIPE[Donnée],[1]!DeltaIPE[Donnée],"",0,1)="","","X")</f>
        <v>#REF!</v>
      </c>
      <c r="O202" s="218" t="e">
        <f>IF(_xlfn.XLOOKUP(Dico2[[#This Row],[Nom du champ]],[1]!HistoIPE[Donnée],[1]!HistoIPE[Donnée],"",0,1)="","","X")</f>
        <v>#REF!</v>
      </c>
      <c r="P202" s="218" t="e">
        <f>IF(_xlfn.XLOOKUP(Dico2[[#This Row],[Nom du champ]],[1]!CPN[Donnée],[1]!CPN[Donnée],"",0,1)="","","X")</f>
        <v>#REF!</v>
      </c>
      <c r="Q202" s="218" t="e">
        <f>IF(_xlfn.XLOOKUP(Dico2[[#This Row],[Nom du champ]],[1]!DeltaCPN[Donnée],[1]!DeltaCPN[Donnée],"",0,1)="","","X")</f>
        <v>#REF!</v>
      </c>
      <c r="R202" s="218" t="e">
        <f>IF(_xlfn.XLOOKUP(Dico2[[#This Row],[Nom du champ]],[1]!HistoCPN[Donnée],[1]!HistoCPN[Donnée],"",0,1)="","","X")</f>
        <v>#REF!</v>
      </c>
      <c r="S202" s="218" t="e">
        <f>IF(_xlfn.XLOOKUP(Dico2[[#This Row],[Nom du champ]],[1]!CmdinfoPM[Donnée],[1]!CmdinfoPM[Donnée],"",0,1)="","","X")</f>
        <v>#REF!</v>
      </c>
      <c r="T202" s="218" t="e">
        <f>IF(_xlfn.XLOOKUP(Dico2[[#This Row],[Nom du champ]],[1]!ARCmdInfoPM[Donnée],[1]!ARCmdInfoPM[Donnée],"",0,1)="","","X")</f>
        <v>#REF!</v>
      </c>
      <c r="U202" s="218" t="e">
        <f>IF(_xlfn.XLOOKUP(Dico2[[#This Row],[Nom du champ]],[1]!ARMad[Donnée],[1]!ARMad[Donnée],"",0,1)="","","X")</f>
        <v>#REF!</v>
      </c>
      <c r="V202" s="218" t="e">
        <f>IF(_xlfn.XLOOKUP(Dico2[[#This Row],[Nom du champ]],[1]!NotifPrev[Donnée],[1]!NotifPrev[Donnée],"",0,1)="","","X")</f>
        <v>#REF!</v>
      </c>
      <c r="W202" s="218" t="e">
        <f>IF(_xlfn.XLOOKUP(Dico2[[#This Row],[Nom du champ]],[1]!CRInfoSyndic[Donnée],[1]!CRInfoSyndic[Donnée],"",0,1)="","","X")</f>
        <v>#REF!</v>
      </c>
      <c r="X202" s="218" t="e">
        <f>IF(_xlfn.XLOOKUP(Dico2[[#This Row],[Nom du champ]],[1]!Addu[Donnée],[1]!Addu[Donnée],"",0,1)="","","X")</f>
        <v>#REF!</v>
      </c>
      <c r="Y202" s="218" t="e">
        <f>IF(_xlfn.XLOOKUP(Dico2[[#This Row],[Nom du champ]],[1]!CRAddu[Donnée],[1]!CRAddu[Donnée],"",0,1)="","","X")</f>
        <v>#REF!</v>
      </c>
      <c r="Z202" s="218" t="e">
        <f>IF(_xlfn.XLOOKUP(Dico2[[#This Row],[Nom du champ]],[1]!CmdAnn[Donnée],[1]!CmdAnn[Donnée],"",0,1)="","","X")</f>
        <v>#REF!</v>
      </c>
      <c r="AA202" s="218" t="e">
        <f>IF(_xlfn.XLOOKUP(Dico2[[#This Row],[Nom du champ]],[1]!CRAnnu[Donnée],[1]!CRAnnu[Donnée],"",0,1)="","","X")</f>
        <v>#REF!</v>
      </c>
    </row>
    <row r="203" spans="1:27">
      <c r="A203" s="219" t="s">
        <v>22</v>
      </c>
      <c r="B203" s="221"/>
      <c r="D203" s="218" t="e">
        <f>IF(_xlfn.XLOOKUP(Dico2[[#This Row],[Nom du champ]],[1]!IPE[Donnée],[1]!IPE[Donnée],"",0,1)="","","X")</f>
        <v>#REF!</v>
      </c>
      <c r="E203" s="218" t="e">
        <f>IF(_xlfn.XLOOKUP(Dico2[[#This Row],[Nom du champ]],[1]!CmdPB[Donnée],[1]!CmdPB[Donnée],"",0,1)="","","X")</f>
        <v>#REF!</v>
      </c>
      <c r="F203" s="218" t="e">
        <f>IF(_xlfn.XLOOKUP(Dico2[[#This Row],[Nom du champ]],[1]!ARcmdPB[Donnée],[1]!ARcmdPB[Donnée],"",0,1)="","","X")</f>
        <v>#REF!</v>
      </c>
      <c r="G203" s="218" t="e">
        <f>IF(_xlfn.XLOOKUP(Dico2[[#This Row],[Nom du champ]],[1]!CRcmdPB[Donnée],[1]!CRcmdPB[Donnée],"",0,1)="","","X")</f>
        <v>#REF!</v>
      </c>
      <c r="H203" s="218" t="e">
        <f>IF(_xlfn.XLOOKUP(Dico2[[#This Row],[Nom du champ]],[1]!AnnulationPB[Donnée],[1]!AnnulationPB[Donnée],"",0,1)="","","X")</f>
        <v>#REF!</v>
      </c>
      <c r="I203" s="218" t="e">
        <f>IF(_xlfn.XLOOKUP(Dico2[[#This Row],[Nom du champ]],[1]!ARannulationPB[Donnée],[1]!ARannulationPB[Donnée],"",0,1)="","","X")</f>
        <v>#REF!</v>
      </c>
      <c r="J203" s="218" t="e">
        <f>IF(_xlfn.XLOOKUP(Dico2[[#This Row],[Nom du champ]],[1]!CmdExtU[Donnée],[1]!CmdExtU[Donnée],"",0,1)="","","X")</f>
        <v>#REF!</v>
      </c>
      <c r="K203" s="218" t="e">
        <f>IF(_xlfn.XLOOKUP(Dico2[[#This Row],[Nom du champ]],[1]!ARCmdExtU[Donnée],[1]!ARCmdExtU[Donnée],"",0,1)="","","X")</f>
        <v>#REF!</v>
      </c>
      <c r="L203" s="218" t="e">
        <f>IF(_xlfn.XLOOKUP(Dico2[[#This Row],[Nom du champ]],[1]!CRCmdExtU[Donnée],[1]!CRCmdExtU[Donnée],"",0,1)="","","X")</f>
        <v>#REF!</v>
      </c>
      <c r="M203" s="218" t="e">
        <f>IF(_xlfn.XLOOKUP(Dico2[[#This Row],[Nom du champ]],[1]!CRMad[Donnée],[1]!CRMad[Donnée],"",0,1)="","","X")</f>
        <v>#REF!</v>
      </c>
      <c r="N203" s="218" t="e">
        <f>IF(_xlfn.XLOOKUP(Dico2[[#This Row],[Nom du champ]],[1]!DeltaIPE[Donnée],[1]!DeltaIPE[Donnée],"",0,1)="","","X")</f>
        <v>#REF!</v>
      </c>
      <c r="O203" s="218" t="e">
        <f>IF(_xlfn.XLOOKUP(Dico2[[#This Row],[Nom du champ]],[1]!HistoIPE[Donnée],[1]!HistoIPE[Donnée],"",0,1)="","","X")</f>
        <v>#REF!</v>
      </c>
      <c r="P203" s="218" t="e">
        <f>IF(_xlfn.XLOOKUP(Dico2[[#This Row],[Nom du champ]],[1]!CPN[Donnée],[1]!CPN[Donnée],"",0,1)="","","X")</f>
        <v>#REF!</v>
      </c>
      <c r="Q203" s="218" t="e">
        <f>IF(_xlfn.XLOOKUP(Dico2[[#This Row],[Nom du champ]],[1]!DeltaCPN[Donnée],[1]!DeltaCPN[Donnée],"",0,1)="","","X")</f>
        <v>#REF!</v>
      </c>
      <c r="R203" s="218" t="e">
        <f>IF(_xlfn.XLOOKUP(Dico2[[#This Row],[Nom du champ]],[1]!HistoCPN[Donnée],[1]!HistoCPN[Donnée],"",0,1)="","","X")</f>
        <v>#REF!</v>
      </c>
      <c r="S203" s="218" t="e">
        <f>IF(_xlfn.XLOOKUP(Dico2[[#This Row],[Nom du champ]],[1]!CmdinfoPM[Donnée],[1]!CmdinfoPM[Donnée],"",0,1)="","","X")</f>
        <v>#REF!</v>
      </c>
      <c r="T203" s="218" t="e">
        <f>IF(_xlfn.XLOOKUP(Dico2[[#This Row],[Nom du champ]],[1]!ARCmdInfoPM[Donnée],[1]!ARCmdInfoPM[Donnée],"",0,1)="","","X")</f>
        <v>#REF!</v>
      </c>
      <c r="U203" s="218" t="e">
        <f>IF(_xlfn.XLOOKUP(Dico2[[#This Row],[Nom du champ]],[1]!ARMad[Donnée],[1]!ARMad[Donnée],"",0,1)="","","X")</f>
        <v>#REF!</v>
      </c>
      <c r="V203" s="218" t="e">
        <f>IF(_xlfn.XLOOKUP(Dico2[[#This Row],[Nom du champ]],[1]!NotifPrev[Donnée],[1]!NotifPrev[Donnée],"",0,1)="","","X")</f>
        <v>#REF!</v>
      </c>
      <c r="W203" s="218" t="e">
        <f>IF(_xlfn.XLOOKUP(Dico2[[#This Row],[Nom du champ]],[1]!CRInfoSyndic[Donnée],[1]!CRInfoSyndic[Donnée],"",0,1)="","","X")</f>
        <v>#REF!</v>
      </c>
      <c r="X203" s="218" t="e">
        <f>IF(_xlfn.XLOOKUP(Dico2[[#This Row],[Nom du champ]],[1]!Addu[Donnée],[1]!Addu[Donnée],"",0,1)="","","X")</f>
        <v>#REF!</v>
      </c>
      <c r="Y203" s="218" t="e">
        <f>IF(_xlfn.XLOOKUP(Dico2[[#This Row],[Nom du champ]],[1]!CRAddu[Donnée],[1]!CRAddu[Donnée],"",0,1)="","","X")</f>
        <v>#REF!</v>
      </c>
      <c r="Z203" s="218" t="e">
        <f>IF(_xlfn.XLOOKUP(Dico2[[#This Row],[Nom du champ]],[1]!CmdAnn[Donnée],[1]!CmdAnn[Donnée],"",0,1)="","","X")</f>
        <v>#REF!</v>
      </c>
      <c r="AA203" s="218" t="e">
        <f>IF(_xlfn.XLOOKUP(Dico2[[#This Row],[Nom du champ]],[1]!CRAnnu[Donnée],[1]!CRAnnu[Donnée],"",0,1)="","","X")</f>
        <v>#REF!</v>
      </c>
    </row>
    <row r="204" spans="1:27">
      <c r="A204" s="211" t="s">
        <v>324</v>
      </c>
      <c r="B204" s="211" t="s">
        <v>325</v>
      </c>
      <c r="D204" s="218" t="e">
        <f>IF(_xlfn.XLOOKUP(Dico2[[#This Row],[Nom du champ]],[1]!IPE[Donnée],[1]!IPE[Donnée],"",0,1)="","","X")</f>
        <v>#REF!</v>
      </c>
      <c r="E204" s="218" t="e">
        <f>IF(_xlfn.XLOOKUP(Dico2[[#This Row],[Nom du champ]],[1]!CmdPB[Donnée],[1]!CmdPB[Donnée],"",0,1)="","","X")</f>
        <v>#REF!</v>
      </c>
      <c r="F204" s="218" t="e">
        <f>IF(_xlfn.XLOOKUP(Dico2[[#This Row],[Nom du champ]],[1]!ARcmdPB[Donnée],[1]!ARcmdPB[Donnée],"",0,1)="","","X")</f>
        <v>#REF!</v>
      </c>
      <c r="G204" s="218" t="e">
        <f>IF(_xlfn.XLOOKUP(Dico2[[#This Row],[Nom du champ]],[1]!CRcmdPB[Donnée],[1]!CRcmdPB[Donnée],"",0,1)="","","X")</f>
        <v>#REF!</v>
      </c>
      <c r="H204" s="218" t="e">
        <f>IF(_xlfn.XLOOKUP(Dico2[[#This Row],[Nom du champ]],[1]!AnnulationPB[Donnée],[1]!AnnulationPB[Donnée],"",0,1)="","","X")</f>
        <v>#REF!</v>
      </c>
      <c r="I204" s="218" t="e">
        <f>IF(_xlfn.XLOOKUP(Dico2[[#This Row],[Nom du champ]],[1]!ARannulationPB[Donnée],[1]!ARannulationPB[Donnée],"",0,1)="","","X")</f>
        <v>#REF!</v>
      </c>
      <c r="J204" s="218" t="e">
        <f>IF(_xlfn.XLOOKUP(Dico2[[#This Row],[Nom du champ]],[1]!CmdExtU[Donnée],[1]!CmdExtU[Donnée],"",0,1)="","","X")</f>
        <v>#REF!</v>
      </c>
      <c r="K204" s="218" t="e">
        <f>IF(_xlfn.XLOOKUP(Dico2[[#This Row],[Nom du champ]],[1]!ARCmdExtU[Donnée],[1]!ARCmdExtU[Donnée],"",0,1)="","","X")</f>
        <v>#REF!</v>
      </c>
      <c r="L204" s="218" t="e">
        <f>IF(_xlfn.XLOOKUP(Dico2[[#This Row],[Nom du champ]],[1]!CRCmdExtU[Donnée],[1]!CRCmdExtU[Donnée],"",0,1)="","","X")</f>
        <v>#REF!</v>
      </c>
      <c r="M204" s="218" t="e">
        <f>IF(_xlfn.XLOOKUP(Dico2[[#This Row],[Nom du champ]],[1]!CRMad[Donnée],[1]!CRMad[Donnée],"",0,1)="","","X")</f>
        <v>#REF!</v>
      </c>
      <c r="N204" s="218" t="e">
        <f>IF(_xlfn.XLOOKUP(Dico2[[#This Row],[Nom du champ]],[1]!DeltaIPE[Donnée],[1]!DeltaIPE[Donnée],"",0,1)="","","X")</f>
        <v>#REF!</v>
      </c>
      <c r="O204" s="218" t="e">
        <f>IF(_xlfn.XLOOKUP(Dico2[[#This Row],[Nom du champ]],[1]!HistoIPE[Donnée],[1]!HistoIPE[Donnée],"",0,1)="","","X")</f>
        <v>#REF!</v>
      </c>
      <c r="P204" s="218" t="e">
        <f>IF(_xlfn.XLOOKUP(Dico2[[#This Row],[Nom du champ]],[1]!CPN[Donnée],[1]!CPN[Donnée],"",0,1)="","","X")</f>
        <v>#REF!</v>
      </c>
      <c r="Q204" s="218" t="e">
        <f>IF(_xlfn.XLOOKUP(Dico2[[#This Row],[Nom du champ]],[1]!DeltaCPN[Donnée],[1]!DeltaCPN[Donnée],"",0,1)="","","X")</f>
        <v>#REF!</v>
      </c>
      <c r="R204" s="218" t="e">
        <f>IF(_xlfn.XLOOKUP(Dico2[[#This Row],[Nom du champ]],[1]!HistoCPN[Donnée],[1]!HistoCPN[Donnée],"",0,1)="","","X")</f>
        <v>#REF!</v>
      </c>
      <c r="S204" s="218" t="e">
        <f>IF(_xlfn.XLOOKUP(Dico2[[#This Row],[Nom du champ]],[1]!CmdinfoPM[Donnée],[1]!CmdinfoPM[Donnée],"",0,1)="","","X")</f>
        <v>#REF!</v>
      </c>
      <c r="T204" s="218" t="e">
        <f>IF(_xlfn.XLOOKUP(Dico2[[#This Row],[Nom du champ]],[1]!ARCmdInfoPM[Donnée],[1]!ARCmdInfoPM[Donnée],"",0,1)="","","X")</f>
        <v>#REF!</v>
      </c>
      <c r="U204" s="218" t="e">
        <f>IF(_xlfn.XLOOKUP(Dico2[[#This Row],[Nom du champ]],[1]!ARMad[Donnée],[1]!ARMad[Donnée],"",0,1)="","","X")</f>
        <v>#REF!</v>
      </c>
      <c r="V204" s="218" t="e">
        <f>IF(_xlfn.XLOOKUP(Dico2[[#This Row],[Nom du champ]],[1]!NotifPrev[Donnée],[1]!NotifPrev[Donnée],"",0,1)="","","X")</f>
        <v>#REF!</v>
      </c>
      <c r="W204" s="218" t="e">
        <f>IF(_xlfn.XLOOKUP(Dico2[[#This Row],[Nom du champ]],[1]!CRInfoSyndic[Donnée],[1]!CRInfoSyndic[Donnée],"",0,1)="","","X")</f>
        <v>#REF!</v>
      </c>
      <c r="X204" s="218" t="e">
        <f>IF(_xlfn.XLOOKUP(Dico2[[#This Row],[Nom du champ]],[1]!Addu[Donnée],[1]!Addu[Donnée],"",0,1)="","","X")</f>
        <v>#REF!</v>
      </c>
      <c r="Y204" s="218" t="e">
        <f>IF(_xlfn.XLOOKUP(Dico2[[#This Row],[Nom du champ]],[1]!CRAddu[Donnée],[1]!CRAddu[Donnée],"",0,1)="","","X")</f>
        <v>#REF!</v>
      </c>
      <c r="Z204" s="218" t="e">
        <f>IF(_xlfn.XLOOKUP(Dico2[[#This Row],[Nom du champ]],[1]!CmdAnn[Donnée],[1]!CmdAnn[Donnée],"",0,1)="","","X")</f>
        <v>#REF!</v>
      </c>
      <c r="AA204" s="218" t="e">
        <f>IF(_xlfn.XLOOKUP(Dico2[[#This Row],[Nom du champ]],[1]!CRAnnu[Donnée],[1]!CRAnnu[Donnée],"",0,1)="","","X")</f>
        <v>#REF!</v>
      </c>
    </row>
    <row r="205" spans="1:27">
      <c r="A205" s="221" t="s">
        <v>153</v>
      </c>
      <c r="B205" s="232" t="s">
        <v>42</v>
      </c>
      <c r="D205" s="218" t="e">
        <f>IF(_xlfn.XLOOKUP(Dico2[[#This Row],[Nom du champ]],[1]!IPE[Donnée],[1]!IPE[Donnée],"",0,1)="","","X")</f>
        <v>#REF!</v>
      </c>
      <c r="E205" s="218" t="e">
        <f>IF(_xlfn.XLOOKUP(Dico2[[#This Row],[Nom du champ]],[1]!CmdPB[Donnée],[1]!CmdPB[Donnée],"",0,1)="","","X")</f>
        <v>#REF!</v>
      </c>
      <c r="F205" s="218" t="e">
        <f>IF(_xlfn.XLOOKUP(Dico2[[#This Row],[Nom du champ]],[1]!ARcmdPB[Donnée],[1]!ARcmdPB[Donnée],"",0,1)="","","X")</f>
        <v>#REF!</v>
      </c>
      <c r="G205" s="218" t="e">
        <f>IF(_xlfn.XLOOKUP(Dico2[[#This Row],[Nom du champ]],[1]!CRcmdPB[Donnée],[1]!CRcmdPB[Donnée],"",0,1)="","","X")</f>
        <v>#REF!</v>
      </c>
      <c r="H205" s="218" t="e">
        <f>IF(_xlfn.XLOOKUP(Dico2[[#This Row],[Nom du champ]],[1]!AnnulationPB[Donnée],[1]!AnnulationPB[Donnée],"",0,1)="","","X")</f>
        <v>#REF!</v>
      </c>
      <c r="I205" s="218" t="e">
        <f>IF(_xlfn.XLOOKUP(Dico2[[#This Row],[Nom du champ]],[1]!ARannulationPB[Donnée],[1]!ARannulationPB[Donnée],"",0,1)="","","X")</f>
        <v>#REF!</v>
      </c>
      <c r="J205" s="218" t="e">
        <f>IF(_xlfn.XLOOKUP(Dico2[[#This Row],[Nom du champ]],[1]!CmdExtU[Donnée],[1]!CmdExtU[Donnée],"",0,1)="","","X")</f>
        <v>#REF!</v>
      </c>
      <c r="K205" s="218" t="e">
        <f>IF(_xlfn.XLOOKUP(Dico2[[#This Row],[Nom du champ]],[1]!ARCmdExtU[Donnée],[1]!ARCmdExtU[Donnée],"",0,1)="","","X")</f>
        <v>#REF!</v>
      </c>
      <c r="L205" s="218" t="e">
        <f>IF(_xlfn.XLOOKUP(Dico2[[#This Row],[Nom du champ]],[1]!CRCmdExtU[Donnée],[1]!CRCmdExtU[Donnée],"",0,1)="","","X")</f>
        <v>#REF!</v>
      </c>
      <c r="M205" s="218" t="e">
        <f>IF(_xlfn.XLOOKUP(Dico2[[#This Row],[Nom du champ]],[1]!CRMad[Donnée],[1]!CRMad[Donnée],"",0,1)="","","X")</f>
        <v>#REF!</v>
      </c>
      <c r="N205" s="218" t="e">
        <f>IF(_xlfn.XLOOKUP(Dico2[[#This Row],[Nom du champ]],[1]!DeltaIPE[Donnée],[1]!DeltaIPE[Donnée],"",0,1)="","","X")</f>
        <v>#REF!</v>
      </c>
      <c r="O205" s="218" t="e">
        <f>IF(_xlfn.XLOOKUP(Dico2[[#This Row],[Nom du champ]],[1]!HistoIPE[Donnée],[1]!HistoIPE[Donnée],"",0,1)="","","X")</f>
        <v>#REF!</v>
      </c>
      <c r="P205" s="218" t="e">
        <f>IF(_xlfn.XLOOKUP(Dico2[[#This Row],[Nom du champ]],[1]!CPN[Donnée],[1]!CPN[Donnée],"",0,1)="","","X")</f>
        <v>#REF!</v>
      </c>
      <c r="Q205" s="218" t="e">
        <f>IF(_xlfn.XLOOKUP(Dico2[[#This Row],[Nom du champ]],[1]!DeltaCPN[Donnée],[1]!DeltaCPN[Donnée],"",0,1)="","","X")</f>
        <v>#REF!</v>
      </c>
      <c r="R205" s="218" t="e">
        <f>IF(_xlfn.XLOOKUP(Dico2[[#This Row],[Nom du champ]],[1]!HistoCPN[Donnée],[1]!HistoCPN[Donnée],"",0,1)="","","X")</f>
        <v>#REF!</v>
      </c>
      <c r="S205" s="218" t="e">
        <f>IF(_xlfn.XLOOKUP(Dico2[[#This Row],[Nom du champ]],[1]!CmdinfoPM[Donnée],[1]!CmdinfoPM[Donnée],"",0,1)="","","X")</f>
        <v>#REF!</v>
      </c>
      <c r="T205" s="218" t="e">
        <f>IF(_xlfn.XLOOKUP(Dico2[[#This Row],[Nom du champ]],[1]!ARCmdInfoPM[Donnée],[1]!ARCmdInfoPM[Donnée],"",0,1)="","","X")</f>
        <v>#REF!</v>
      </c>
      <c r="U205" s="218" t="e">
        <f>IF(_xlfn.XLOOKUP(Dico2[[#This Row],[Nom du champ]],[1]!ARMad[Donnée],[1]!ARMad[Donnée],"",0,1)="","","X")</f>
        <v>#REF!</v>
      </c>
      <c r="V205" s="218" t="e">
        <f>IF(_xlfn.XLOOKUP(Dico2[[#This Row],[Nom du champ]],[1]!NotifPrev[Donnée],[1]!NotifPrev[Donnée],"",0,1)="","","X")</f>
        <v>#REF!</v>
      </c>
      <c r="W205" s="218" t="e">
        <f>IF(_xlfn.XLOOKUP(Dico2[[#This Row],[Nom du champ]],[1]!CRInfoSyndic[Donnée],[1]!CRInfoSyndic[Donnée],"",0,1)="","","X")</f>
        <v>#REF!</v>
      </c>
      <c r="X205" s="218" t="e">
        <f>IF(_xlfn.XLOOKUP(Dico2[[#This Row],[Nom du champ]],[1]!Addu[Donnée],[1]!Addu[Donnée],"",0,1)="","","X")</f>
        <v>#REF!</v>
      </c>
      <c r="Y205" s="218" t="e">
        <f>IF(_xlfn.XLOOKUP(Dico2[[#This Row],[Nom du champ]],[1]!CRAddu[Donnée],[1]!CRAddu[Donnée],"",0,1)="","","X")</f>
        <v>#REF!</v>
      </c>
      <c r="Z205" s="218" t="e">
        <f>IF(_xlfn.XLOOKUP(Dico2[[#This Row],[Nom du champ]],[1]!CmdAnn[Donnée],[1]!CmdAnn[Donnée],"",0,1)="","","X")</f>
        <v>#REF!</v>
      </c>
      <c r="AA205" s="218" t="e">
        <f>IF(_xlfn.XLOOKUP(Dico2[[#This Row],[Nom du champ]],[1]!CRAnnu[Donnée],[1]!CRAnnu[Donnée],"",0,1)="","","X")</f>
        <v>#REF!</v>
      </c>
    </row>
    <row r="206" spans="1:27">
      <c r="A206" s="220" t="s">
        <v>191</v>
      </c>
      <c r="B206" s="211" t="s">
        <v>42</v>
      </c>
      <c r="D206" s="218" t="e">
        <f>IF(_xlfn.XLOOKUP(Dico2[[#This Row],[Nom du champ]],[1]!IPE[Donnée],[1]!IPE[Donnée],"",0,1)="","","X")</f>
        <v>#REF!</v>
      </c>
      <c r="E206" s="218" t="e">
        <f>IF(_xlfn.XLOOKUP(Dico2[[#This Row],[Nom du champ]],[1]!CmdPB[Donnée],[1]!CmdPB[Donnée],"",0,1)="","","X")</f>
        <v>#REF!</v>
      </c>
      <c r="F206" s="218" t="e">
        <f>IF(_xlfn.XLOOKUP(Dico2[[#This Row],[Nom du champ]],[1]!ARcmdPB[Donnée],[1]!ARcmdPB[Donnée],"",0,1)="","","X")</f>
        <v>#REF!</v>
      </c>
      <c r="G206" s="218" t="e">
        <f>IF(_xlfn.XLOOKUP(Dico2[[#This Row],[Nom du champ]],[1]!CRcmdPB[Donnée],[1]!CRcmdPB[Donnée],"",0,1)="","","X")</f>
        <v>#REF!</v>
      </c>
      <c r="H206" s="218" t="e">
        <f>IF(_xlfn.XLOOKUP(Dico2[[#This Row],[Nom du champ]],[1]!AnnulationPB[Donnée],[1]!AnnulationPB[Donnée],"",0,1)="","","X")</f>
        <v>#REF!</v>
      </c>
      <c r="I206" s="218" t="e">
        <f>IF(_xlfn.XLOOKUP(Dico2[[#This Row],[Nom du champ]],[1]!ARannulationPB[Donnée],[1]!ARannulationPB[Donnée],"",0,1)="","","X")</f>
        <v>#REF!</v>
      </c>
      <c r="J206" s="218" t="e">
        <f>IF(_xlfn.XLOOKUP(Dico2[[#This Row],[Nom du champ]],[1]!CmdExtU[Donnée],[1]!CmdExtU[Donnée],"",0,1)="","","X")</f>
        <v>#REF!</v>
      </c>
      <c r="K206" s="218" t="e">
        <f>IF(_xlfn.XLOOKUP(Dico2[[#This Row],[Nom du champ]],[1]!ARCmdExtU[Donnée],[1]!ARCmdExtU[Donnée],"",0,1)="","","X")</f>
        <v>#REF!</v>
      </c>
      <c r="L206" s="218" t="e">
        <f>IF(_xlfn.XLOOKUP(Dico2[[#This Row],[Nom du champ]],[1]!CRCmdExtU[Donnée],[1]!CRCmdExtU[Donnée],"",0,1)="","","X")</f>
        <v>#REF!</v>
      </c>
      <c r="M206" s="218" t="e">
        <f>IF(_xlfn.XLOOKUP(Dico2[[#This Row],[Nom du champ]],[1]!CRMad[Donnée],[1]!CRMad[Donnée],"",0,1)="","","X")</f>
        <v>#REF!</v>
      </c>
      <c r="N206" s="218" t="e">
        <f>IF(_xlfn.XLOOKUP(Dico2[[#This Row],[Nom du champ]],[1]!DeltaIPE[Donnée],[1]!DeltaIPE[Donnée],"",0,1)="","","X")</f>
        <v>#REF!</v>
      </c>
      <c r="O206" s="218" t="e">
        <f>IF(_xlfn.XLOOKUP(Dico2[[#This Row],[Nom du champ]],[1]!HistoIPE[Donnée],[1]!HistoIPE[Donnée],"",0,1)="","","X")</f>
        <v>#REF!</v>
      </c>
      <c r="P206" s="218" t="e">
        <f>IF(_xlfn.XLOOKUP(Dico2[[#This Row],[Nom du champ]],[1]!CPN[Donnée],[1]!CPN[Donnée],"",0,1)="","","X")</f>
        <v>#REF!</v>
      </c>
      <c r="Q206" s="218" t="e">
        <f>IF(_xlfn.XLOOKUP(Dico2[[#This Row],[Nom du champ]],[1]!DeltaCPN[Donnée],[1]!DeltaCPN[Donnée],"",0,1)="","","X")</f>
        <v>#REF!</v>
      </c>
      <c r="R206" s="218" t="e">
        <f>IF(_xlfn.XLOOKUP(Dico2[[#This Row],[Nom du champ]],[1]!HistoCPN[Donnée],[1]!HistoCPN[Donnée],"",0,1)="","","X")</f>
        <v>#REF!</v>
      </c>
      <c r="S206" s="218" t="e">
        <f>IF(_xlfn.XLOOKUP(Dico2[[#This Row],[Nom du champ]],[1]!CmdinfoPM[Donnée],[1]!CmdinfoPM[Donnée],"",0,1)="","","X")</f>
        <v>#REF!</v>
      </c>
      <c r="T206" s="218" t="e">
        <f>IF(_xlfn.XLOOKUP(Dico2[[#This Row],[Nom du champ]],[1]!ARCmdInfoPM[Donnée],[1]!ARCmdInfoPM[Donnée],"",0,1)="","","X")</f>
        <v>#REF!</v>
      </c>
      <c r="U206" s="218" t="e">
        <f>IF(_xlfn.XLOOKUP(Dico2[[#This Row],[Nom du champ]],[1]!ARMad[Donnée],[1]!ARMad[Donnée],"",0,1)="","","X")</f>
        <v>#REF!</v>
      </c>
      <c r="V206" s="218" t="e">
        <f>IF(_xlfn.XLOOKUP(Dico2[[#This Row],[Nom du champ]],[1]!NotifPrev[Donnée],[1]!NotifPrev[Donnée],"",0,1)="","","X")</f>
        <v>#REF!</v>
      </c>
      <c r="W206" s="218" t="e">
        <f>IF(_xlfn.XLOOKUP(Dico2[[#This Row],[Nom du champ]],[1]!CRInfoSyndic[Donnée],[1]!CRInfoSyndic[Donnée],"",0,1)="","","X")</f>
        <v>#REF!</v>
      </c>
      <c r="X206" s="218" t="e">
        <f>IF(_xlfn.XLOOKUP(Dico2[[#This Row],[Nom du champ]],[1]!Addu[Donnée],[1]!Addu[Donnée],"",0,1)="","","X")</f>
        <v>#REF!</v>
      </c>
      <c r="Y206" s="218" t="e">
        <f>IF(_xlfn.XLOOKUP(Dico2[[#This Row],[Nom du champ]],[1]!CRAddu[Donnée],[1]!CRAddu[Donnée],"",0,1)="","","X")</f>
        <v>#REF!</v>
      </c>
      <c r="Z206" s="218" t="e">
        <f>IF(_xlfn.XLOOKUP(Dico2[[#This Row],[Nom du champ]],[1]!CmdAnn[Donnée],[1]!CmdAnn[Donnée],"",0,1)="","","X")</f>
        <v>#REF!</v>
      </c>
      <c r="AA206" s="218" t="e">
        <f>IF(_xlfn.XLOOKUP(Dico2[[#This Row],[Nom du champ]],[1]!CRAnnu[Donnée],[1]!CRAnnu[Donnée],"",0,1)="","","X")</f>
        <v>#REF!</v>
      </c>
    </row>
    <row r="207" spans="1:27">
      <c r="A207" s="211" t="s">
        <v>445</v>
      </c>
      <c r="B207" s="210" t="s">
        <v>832</v>
      </c>
      <c r="D207" s="218" t="e">
        <f>IF(_xlfn.XLOOKUP(Dico2[[#This Row],[Nom du champ]],[1]!IPE[Donnée],[1]!IPE[Donnée],"",0,1)="","","X")</f>
        <v>#REF!</v>
      </c>
      <c r="E207" s="218" t="e">
        <f>IF(_xlfn.XLOOKUP(Dico2[[#This Row],[Nom du champ]],[1]!CmdPB[Donnée],[1]!CmdPB[Donnée],"",0,1)="","","X")</f>
        <v>#REF!</v>
      </c>
      <c r="F207" s="218" t="e">
        <f>IF(_xlfn.XLOOKUP(Dico2[[#This Row],[Nom du champ]],[1]!ARcmdPB[Donnée],[1]!ARcmdPB[Donnée],"",0,1)="","","X")</f>
        <v>#REF!</v>
      </c>
      <c r="G207" s="218" t="e">
        <f>IF(_xlfn.XLOOKUP(Dico2[[#This Row],[Nom du champ]],[1]!CRcmdPB[Donnée],[1]!CRcmdPB[Donnée],"",0,1)="","","X")</f>
        <v>#REF!</v>
      </c>
      <c r="H207" s="218" t="e">
        <f>IF(_xlfn.XLOOKUP(Dico2[[#This Row],[Nom du champ]],[1]!AnnulationPB[Donnée],[1]!AnnulationPB[Donnée],"",0,1)="","","X")</f>
        <v>#REF!</v>
      </c>
      <c r="I207" s="218" t="e">
        <f>IF(_xlfn.XLOOKUP(Dico2[[#This Row],[Nom du champ]],[1]!ARannulationPB[Donnée],[1]!ARannulationPB[Donnée],"",0,1)="","","X")</f>
        <v>#REF!</v>
      </c>
      <c r="J207" s="218" t="e">
        <f>IF(_xlfn.XLOOKUP(Dico2[[#This Row],[Nom du champ]],[1]!CmdExtU[Donnée],[1]!CmdExtU[Donnée],"",0,1)="","","X")</f>
        <v>#REF!</v>
      </c>
      <c r="K207" s="218" t="e">
        <f>IF(_xlfn.XLOOKUP(Dico2[[#This Row],[Nom du champ]],[1]!ARCmdExtU[Donnée],[1]!ARCmdExtU[Donnée],"",0,1)="","","X")</f>
        <v>#REF!</v>
      </c>
      <c r="L207" s="218" t="e">
        <f>IF(_xlfn.XLOOKUP(Dico2[[#This Row],[Nom du champ]],[1]!CRCmdExtU[Donnée],[1]!CRCmdExtU[Donnée],"",0,1)="","","X")</f>
        <v>#REF!</v>
      </c>
      <c r="M207" s="218" t="e">
        <f>IF(_xlfn.XLOOKUP(Dico2[[#This Row],[Nom du champ]],[1]!CRMad[Donnée],[1]!CRMad[Donnée],"",0,1)="","","X")</f>
        <v>#REF!</v>
      </c>
      <c r="N207" s="218" t="e">
        <f>IF(_xlfn.XLOOKUP(Dico2[[#This Row],[Nom du champ]],[1]!DeltaIPE[Donnée],[1]!DeltaIPE[Donnée],"",0,1)="","","X")</f>
        <v>#REF!</v>
      </c>
      <c r="O207" s="218" t="e">
        <f>IF(_xlfn.XLOOKUP(Dico2[[#This Row],[Nom du champ]],[1]!HistoIPE[Donnée],[1]!HistoIPE[Donnée],"",0,1)="","","X")</f>
        <v>#REF!</v>
      </c>
      <c r="P207" s="218" t="e">
        <f>IF(_xlfn.XLOOKUP(Dico2[[#This Row],[Nom du champ]],[1]!CPN[Donnée],[1]!CPN[Donnée],"",0,1)="","","X")</f>
        <v>#REF!</v>
      </c>
      <c r="Q207" s="218" t="e">
        <f>IF(_xlfn.XLOOKUP(Dico2[[#This Row],[Nom du champ]],[1]!DeltaCPN[Donnée],[1]!DeltaCPN[Donnée],"",0,1)="","","X")</f>
        <v>#REF!</v>
      </c>
      <c r="R207" s="218" t="e">
        <f>IF(_xlfn.XLOOKUP(Dico2[[#This Row],[Nom du champ]],[1]!HistoCPN[Donnée],[1]!HistoCPN[Donnée],"",0,1)="","","X")</f>
        <v>#REF!</v>
      </c>
      <c r="S207" s="218" t="e">
        <f>IF(_xlfn.XLOOKUP(Dico2[[#This Row],[Nom du champ]],[1]!CmdinfoPM[Donnée],[1]!CmdinfoPM[Donnée],"",0,1)="","","X")</f>
        <v>#REF!</v>
      </c>
      <c r="T207" s="218" t="e">
        <f>IF(_xlfn.XLOOKUP(Dico2[[#This Row],[Nom du champ]],[1]!ARCmdInfoPM[Donnée],[1]!ARCmdInfoPM[Donnée],"",0,1)="","","X")</f>
        <v>#REF!</v>
      </c>
      <c r="U207" s="218" t="e">
        <f>IF(_xlfn.XLOOKUP(Dico2[[#This Row],[Nom du champ]],[1]!ARMad[Donnée],[1]!ARMad[Donnée],"",0,1)="","","X")</f>
        <v>#REF!</v>
      </c>
      <c r="V207" s="218" t="e">
        <f>IF(_xlfn.XLOOKUP(Dico2[[#This Row],[Nom du champ]],[1]!NotifPrev[Donnée],[1]!NotifPrev[Donnée],"",0,1)="","","X")</f>
        <v>#REF!</v>
      </c>
      <c r="W207" s="218" t="e">
        <f>IF(_xlfn.XLOOKUP(Dico2[[#This Row],[Nom du champ]],[1]!CRInfoSyndic[Donnée],[1]!CRInfoSyndic[Donnée],"",0,1)="","","X")</f>
        <v>#REF!</v>
      </c>
      <c r="X207" s="218" t="e">
        <f>IF(_xlfn.XLOOKUP(Dico2[[#This Row],[Nom du champ]],[1]!Addu[Donnée],[1]!Addu[Donnée],"",0,1)="","","X")</f>
        <v>#REF!</v>
      </c>
      <c r="Y207" s="218" t="e">
        <f>IF(_xlfn.XLOOKUP(Dico2[[#This Row],[Nom du champ]],[1]!CRAddu[Donnée],[1]!CRAddu[Donnée],"",0,1)="","","X")</f>
        <v>#REF!</v>
      </c>
      <c r="Z207" s="218" t="e">
        <f>IF(_xlfn.XLOOKUP(Dico2[[#This Row],[Nom du champ]],[1]!CmdAnn[Donnée],[1]!CmdAnn[Donnée],"",0,1)="","","X")</f>
        <v>#REF!</v>
      </c>
      <c r="AA207" s="218" t="e">
        <f>IF(_xlfn.XLOOKUP(Dico2[[#This Row],[Nom du champ]],[1]!CRAnnu[Donnée],[1]!CRAnnu[Donnée],"",0,1)="","","X")</f>
        <v>#REF!</v>
      </c>
    </row>
    <row r="208" spans="1:27">
      <c r="A208" s="211" t="s">
        <v>369</v>
      </c>
      <c r="B208" s="231" t="s">
        <v>370</v>
      </c>
      <c r="D208" s="218" t="e">
        <f>IF(_xlfn.XLOOKUP(Dico2[[#This Row],[Nom du champ]],[1]!IPE[Donnée],[1]!IPE[Donnée],"",0,1)="","","X")</f>
        <v>#REF!</v>
      </c>
      <c r="E208" s="218" t="e">
        <f>IF(_xlfn.XLOOKUP(Dico2[[#This Row],[Nom du champ]],[1]!CmdPB[Donnée],[1]!CmdPB[Donnée],"",0,1)="","","X")</f>
        <v>#REF!</v>
      </c>
      <c r="F208" s="218" t="e">
        <f>IF(_xlfn.XLOOKUP(Dico2[[#This Row],[Nom du champ]],[1]!ARcmdPB[Donnée],[1]!ARcmdPB[Donnée],"",0,1)="","","X")</f>
        <v>#REF!</v>
      </c>
      <c r="G208" s="218" t="e">
        <f>IF(_xlfn.XLOOKUP(Dico2[[#This Row],[Nom du champ]],[1]!CRcmdPB[Donnée],[1]!CRcmdPB[Donnée],"",0,1)="","","X")</f>
        <v>#REF!</v>
      </c>
      <c r="H208" s="218" t="e">
        <f>IF(_xlfn.XLOOKUP(Dico2[[#This Row],[Nom du champ]],[1]!AnnulationPB[Donnée],[1]!AnnulationPB[Donnée],"",0,1)="","","X")</f>
        <v>#REF!</v>
      </c>
      <c r="I208" s="218" t="e">
        <f>IF(_xlfn.XLOOKUP(Dico2[[#This Row],[Nom du champ]],[1]!ARannulationPB[Donnée],[1]!ARannulationPB[Donnée],"",0,1)="","","X")</f>
        <v>#REF!</v>
      </c>
      <c r="J208" s="218" t="e">
        <f>IF(_xlfn.XLOOKUP(Dico2[[#This Row],[Nom du champ]],[1]!CmdExtU[Donnée],[1]!CmdExtU[Donnée],"",0,1)="","","X")</f>
        <v>#REF!</v>
      </c>
      <c r="K208" s="218" t="e">
        <f>IF(_xlfn.XLOOKUP(Dico2[[#This Row],[Nom du champ]],[1]!ARCmdExtU[Donnée],[1]!ARCmdExtU[Donnée],"",0,1)="","","X")</f>
        <v>#REF!</v>
      </c>
      <c r="L208" s="218" t="e">
        <f>IF(_xlfn.XLOOKUP(Dico2[[#This Row],[Nom du champ]],[1]!CRCmdExtU[Donnée],[1]!CRCmdExtU[Donnée],"",0,1)="","","X")</f>
        <v>#REF!</v>
      </c>
      <c r="M208" s="218" t="e">
        <f>IF(_xlfn.XLOOKUP(Dico2[[#This Row],[Nom du champ]],[1]!CRMad[Donnée],[1]!CRMad[Donnée],"",0,1)="","","X")</f>
        <v>#REF!</v>
      </c>
      <c r="N208" s="218" t="e">
        <f>IF(_xlfn.XLOOKUP(Dico2[[#This Row],[Nom du champ]],[1]!DeltaIPE[Donnée],[1]!DeltaIPE[Donnée],"",0,1)="","","X")</f>
        <v>#REF!</v>
      </c>
      <c r="O208" s="218" t="e">
        <f>IF(_xlfn.XLOOKUP(Dico2[[#This Row],[Nom du champ]],[1]!HistoIPE[Donnée],[1]!HistoIPE[Donnée],"",0,1)="","","X")</f>
        <v>#REF!</v>
      </c>
      <c r="P208" s="218" t="e">
        <f>IF(_xlfn.XLOOKUP(Dico2[[#This Row],[Nom du champ]],[1]!CPN[Donnée],[1]!CPN[Donnée],"",0,1)="","","X")</f>
        <v>#REF!</v>
      </c>
      <c r="Q208" s="218" t="e">
        <f>IF(_xlfn.XLOOKUP(Dico2[[#This Row],[Nom du champ]],[1]!DeltaCPN[Donnée],[1]!DeltaCPN[Donnée],"",0,1)="","","X")</f>
        <v>#REF!</v>
      </c>
      <c r="R208" s="218" t="e">
        <f>IF(_xlfn.XLOOKUP(Dico2[[#This Row],[Nom du champ]],[1]!HistoCPN[Donnée],[1]!HistoCPN[Donnée],"",0,1)="","","X")</f>
        <v>#REF!</v>
      </c>
      <c r="S208" s="218" t="e">
        <f>IF(_xlfn.XLOOKUP(Dico2[[#This Row],[Nom du champ]],[1]!CmdinfoPM[Donnée],[1]!CmdinfoPM[Donnée],"",0,1)="","","X")</f>
        <v>#REF!</v>
      </c>
      <c r="T208" s="218" t="e">
        <f>IF(_xlfn.XLOOKUP(Dico2[[#This Row],[Nom du champ]],[1]!ARCmdInfoPM[Donnée],[1]!ARCmdInfoPM[Donnée],"",0,1)="","","X")</f>
        <v>#REF!</v>
      </c>
      <c r="U208" s="218" t="e">
        <f>IF(_xlfn.XLOOKUP(Dico2[[#This Row],[Nom du champ]],[1]!ARMad[Donnée],[1]!ARMad[Donnée],"",0,1)="","","X")</f>
        <v>#REF!</v>
      </c>
      <c r="V208" s="218" t="e">
        <f>IF(_xlfn.XLOOKUP(Dico2[[#This Row],[Nom du champ]],[1]!NotifPrev[Donnée],[1]!NotifPrev[Donnée],"",0,1)="","","X")</f>
        <v>#REF!</v>
      </c>
      <c r="W208" s="218" t="e">
        <f>IF(_xlfn.XLOOKUP(Dico2[[#This Row],[Nom du champ]],[1]!CRInfoSyndic[Donnée],[1]!CRInfoSyndic[Donnée],"",0,1)="","","X")</f>
        <v>#REF!</v>
      </c>
      <c r="X208" s="218" t="e">
        <f>IF(_xlfn.XLOOKUP(Dico2[[#This Row],[Nom du champ]],[1]!Addu[Donnée],[1]!Addu[Donnée],"",0,1)="","","X")</f>
        <v>#REF!</v>
      </c>
      <c r="Y208" s="218" t="e">
        <f>IF(_xlfn.XLOOKUP(Dico2[[#This Row],[Nom du champ]],[1]!CRAddu[Donnée],[1]!CRAddu[Donnée],"",0,1)="","","X")</f>
        <v>#REF!</v>
      </c>
      <c r="Z208" s="218" t="e">
        <f>IF(_xlfn.XLOOKUP(Dico2[[#This Row],[Nom du champ]],[1]!CmdAnn[Donnée],[1]!CmdAnn[Donnée],"",0,1)="","","X")</f>
        <v>#REF!</v>
      </c>
      <c r="AA208" s="218" t="e">
        <f>IF(_xlfn.XLOOKUP(Dico2[[#This Row],[Nom du champ]],[1]!CRAnnu[Donnée],[1]!CRAnnu[Donnée],"",0,1)="","","X")</f>
        <v>#REF!</v>
      </c>
    </row>
    <row r="209" spans="1:27">
      <c r="A209" s="219" t="s">
        <v>378</v>
      </c>
      <c r="B209" s="215"/>
      <c r="D209" s="218" t="e">
        <f>IF(_xlfn.XLOOKUP(Dico2[[#This Row],[Nom du champ]],[1]!IPE[Donnée],[1]!IPE[Donnée],"",0,1)="","","X")</f>
        <v>#REF!</v>
      </c>
      <c r="E209" s="218" t="e">
        <f>IF(_xlfn.XLOOKUP(Dico2[[#This Row],[Nom du champ]],[1]!CmdPB[Donnée],[1]!CmdPB[Donnée],"",0,1)="","","X")</f>
        <v>#REF!</v>
      </c>
      <c r="F209" s="218" t="e">
        <f>IF(_xlfn.XLOOKUP(Dico2[[#This Row],[Nom du champ]],[1]!ARcmdPB[Donnée],[1]!ARcmdPB[Donnée],"",0,1)="","","X")</f>
        <v>#REF!</v>
      </c>
      <c r="G209" s="218" t="e">
        <f>IF(_xlfn.XLOOKUP(Dico2[[#This Row],[Nom du champ]],[1]!CRcmdPB[Donnée],[1]!CRcmdPB[Donnée],"",0,1)="","","X")</f>
        <v>#REF!</v>
      </c>
      <c r="H209" s="218" t="e">
        <f>IF(_xlfn.XLOOKUP(Dico2[[#This Row],[Nom du champ]],[1]!AnnulationPB[Donnée],[1]!AnnulationPB[Donnée],"",0,1)="","","X")</f>
        <v>#REF!</v>
      </c>
      <c r="I209" s="218" t="e">
        <f>IF(_xlfn.XLOOKUP(Dico2[[#This Row],[Nom du champ]],[1]!ARannulationPB[Donnée],[1]!ARannulationPB[Donnée],"",0,1)="","","X")</f>
        <v>#REF!</v>
      </c>
      <c r="J209" s="218" t="e">
        <f>IF(_xlfn.XLOOKUP(Dico2[[#This Row],[Nom du champ]],[1]!CmdExtU[Donnée],[1]!CmdExtU[Donnée],"",0,1)="","","X")</f>
        <v>#REF!</v>
      </c>
      <c r="K209" s="218" t="e">
        <f>IF(_xlfn.XLOOKUP(Dico2[[#This Row],[Nom du champ]],[1]!ARCmdExtU[Donnée],[1]!ARCmdExtU[Donnée],"",0,1)="","","X")</f>
        <v>#REF!</v>
      </c>
      <c r="L209" s="218" t="e">
        <f>IF(_xlfn.XLOOKUP(Dico2[[#This Row],[Nom du champ]],[1]!CRCmdExtU[Donnée],[1]!CRCmdExtU[Donnée],"",0,1)="","","X")</f>
        <v>#REF!</v>
      </c>
      <c r="M209" s="218" t="e">
        <f>IF(_xlfn.XLOOKUP(Dico2[[#This Row],[Nom du champ]],[1]!CRMad[Donnée],[1]!CRMad[Donnée],"",0,1)="","","X")</f>
        <v>#REF!</v>
      </c>
      <c r="N209" s="218" t="e">
        <f>IF(_xlfn.XLOOKUP(Dico2[[#This Row],[Nom du champ]],[1]!DeltaIPE[Donnée],[1]!DeltaIPE[Donnée],"",0,1)="","","X")</f>
        <v>#REF!</v>
      </c>
      <c r="O209" s="218" t="e">
        <f>IF(_xlfn.XLOOKUP(Dico2[[#This Row],[Nom du champ]],[1]!HistoIPE[Donnée],[1]!HistoIPE[Donnée],"",0,1)="","","X")</f>
        <v>#REF!</v>
      </c>
      <c r="P209" s="218" t="e">
        <f>IF(_xlfn.XLOOKUP(Dico2[[#This Row],[Nom du champ]],[1]!CPN[Donnée],[1]!CPN[Donnée],"",0,1)="","","X")</f>
        <v>#REF!</v>
      </c>
      <c r="Q209" s="218" t="e">
        <f>IF(_xlfn.XLOOKUP(Dico2[[#This Row],[Nom du champ]],[1]!DeltaCPN[Donnée],[1]!DeltaCPN[Donnée],"",0,1)="","","X")</f>
        <v>#REF!</v>
      </c>
      <c r="R209" s="218" t="e">
        <f>IF(_xlfn.XLOOKUP(Dico2[[#This Row],[Nom du champ]],[1]!HistoCPN[Donnée],[1]!HistoCPN[Donnée],"",0,1)="","","X")</f>
        <v>#REF!</v>
      </c>
      <c r="S209" s="218" t="e">
        <f>IF(_xlfn.XLOOKUP(Dico2[[#This Row],[Nom du champ]],[1]!CmdinfoPM[Donnée],[1]!CmdinfoPM[Donnée],"",0,1)="","","X")</f>
        <v>#REF!</v>
      </c>
      <c r="T209" s="218" t="e">
        <f>IF(_xlfn.XLOOKUP(Dico2[[#This Row],[Nom du champ]],[1]!ARCmdInfoPM[Donnée],[1]!ARCmdInfoPM[Donnée],"",0,1)="","","X")</f>
        <v>#REF!</v>
      </c>
      <c r="U209" s="218" t="e">
        <f>IF(_xlfn.XLOOKUP(Dico2[[#This Row],[Nom du champ]],[1]!ARMad[Donnée],[1]!ARMad[Donnée],"",0,1)="","","X")</f>
        <v>#REF!</v>
      </c>
      <c r="V209" s="218" t="e">
        <f>IF(_xlfn.XLOOKUP(Dico2[[#This Row],[Nom du champ]],[1]!NotifPrev[Donnée],[1]!NotifPrev[Donnée],"",0,1)="","","X")</f>
        <v>#REF!</v>
      </c>
      <c r="W209" s="218" t="e">
        <f>IF(_xlfn.XLOOKUP(Dico2[[#This Row],[Nom du champ]],[1]!CRInfoSyndic[Donnée],[1]!CRInfoSyndic[Donnée],"",0,1)="","","X")</f>
        <v>#REF!</v>
      </c>
      <c r="X209" s="218" t="e">
        <f>IF(_xlfn.XLOOKUP(Dico2[[#This Row],[Nom du champ]],[1]!Addu[Donnée],[1]!Addu[Donnée],"",0,1)="","","X")</f>
        <v>#REF!</v>
      </c>
      <c r="Y209" s="218" t="e">
        <f>IF(_xlfn.XLOOKUP(Dico2[[#This Row],[Nom du champ]],[1]!CRAddu[Donnée],[1]!CRAddu[Donnée],"",0,1)="","","X")</f>
        <v>#REF!</v>
      </c>
      <c r="Z209" s="218" t="e">
        <f>IF(_xlfn.XLOOKUP(Dico2[[#This Row],[Nom du champ]],[1]!CmdAnn[Donnée],[1]!CmdAnn[Donnée],"",0,1)="","","X")</f>
        <v>#REF!</v>
      </c>
      <c r="AA209" s="218" t="e">
        <f>IF(_xlfn.XLOOKUP(Dico2[[#This Row],[Nom du champ]],[1]!CRAnnu[Donnée],[1]!CRAnnu[Donnée],"",0,1)="","","X")</f>
        <v>#REF!</v>
      </c>
    </row>
    <row r="210" spans="1:27">
      <c r="A210" s="219" t="s">
        <v>18</v>
      </c>
      <c r="B210" s="240"/>
      <c r="D210" s="218" t="e">
        <f>IF(_xlfn.XLOOKUP(Dico2[[#This Row],[Nom du champ]],[1]!IPE[Donnée],[1]!IPE[Donnée],"",0,1)="","","X")</f>
        <v>#REF!</v>
      </c>
      <c r="E210" s="218" t="e">
        <f>IF(_xlfn.XLOOKUP(Dico2[[#This Row],[Nom du champ]],[1]!CmdPB[Donnée],[1]!CmdPB[Donnée],"",0,1)="","","X")</f>
        <v>#REF!</v>
      </c>
      <c r="F210" s="218" t="e">
        <f>IF(_xlfn.XLOOKUP(Dico2[[#This Row],[Nom du champ]],[1]!ARcmdPB[Donnée],[1]!ARcmdPB[Donnée],"",0,1)="","","X")</f>
        <v>#REF!</v>
      </c>
      <c r="G210" s="218" t="e">
        <f>IF(_xlfn.XLOOKUP(Dico2[[#This Row],[Nom du champ]],[1]!CRcmdPB[Donnée],[1]!CRcmdPB[Donnée],"",0,1)="","","X")</f>
        <v>#REF!</v>
      </c>
      <c r="H210" s="218" t="e">
        <f>IF(_xlfn.XLOOKUP(Dico2[[#This Row],[Nom du champ]],[1]!AnnulationPB[Donnée],[1]!AnnulationPB[Donnée],"",0,1)="","","X")</f>
        <v>#REF!</v>
      </c>
      <c r="I210" s="218" t="e">
        <f>IF(_xlfn.XLOOKUP(Dico2[[#This Row],[Nom du champ]],[1]!ARannulationPB[Donnée],[1]!ARannulationPB[Donnée],"",0,1)="","","X")</f>
        <v>#REF!</v>
      </c>
      <c r="J210" s="218" t="e">
        <f>IF(_xlfn.XLOOKUP(Dico2[[#This Row],[Nom du champ]],[1]!CmdExtU[Donnée],[1]!CmdExtU[Donnée],"",0,1)="","","X")</f>
        <v>#REF!</v>
      </c>
      <c r="K210" s="218" t="e">
        <f>IF(_xlfn.XLOOKUP(Dico2[[#This Row],[Nom du champ]],[1]!ARCmdExtU[Donnée],[1]!ARCmdExtU[Donnée],"",0,1)="","","X")</f>
        <v>#REF!</v>
      </c>
      <c r="L210" s="218" t="e">
        <f>IF(_xlfn.XLOOKUP(Dico2[[#This Row],[Nom du champ]],[1]!CRCmdExtU[Donnée],[1]!CRCmdExtU[Donnée],"",0,1)="","","X")</f>
        <v>#REF!</v>
      </c>
      <c r="M210" s="218" t="e">
        <f>IF(_xlfn.XLOOKUP(Dico2[[#This Row],[Nom du champ]],[1]!CRMad[Donnée],[1]!CRMad[Donnée],"",0,1)="","","X")</f>
        <v>#REF!</v>
      </c>
      <c r="N210" s="218" t="e">
        <f>IF(_xlfn.XLOOKUP(Dico2[[#This Row],[Nom du champ]],[1]!DeltaIPE[Donnée],[1]!DeltaIPE[Donnée],"",0,1)="","","X")</f>
        <v>#REF!</v>
      </c>
      <c r="O210" s="218" t="e">
        <f>IF(_xlfn.XLOOKUP(Dico2[[#This Row],[Nom du champ]],[1]!HistoIPE[Donnée],[1]!HistoIPE[Donnée],"",0,1)="","","X")</f>
        <v>#REF!</v>
      </c>
      <c r="P210" s="218" t="e">
        <f>IF(_xlfn.XLOOKUP(Dico2[[#This Row],[Nom du champ]],[1]!CPN[Donnée],[1]!CPN[Donnée],"",0,1)="","","X")</f>
        <v>#REF!</v>
      </c>
      <c r="Q210" s="218" t="e">
        <f>IF(_xlfn.XLOOKUP(Dico2[[#This Row],[Nom du champ]],[1]!DeltaCPN[Donnée],[1]!DeltaCPN[Donnée],"",0,1)="","","X")</f>
        <v>#REF!</v>
      </c>
      <c r="R210" s="218" t="e">
        <f>IF(_xlfn.XLOOKUP(Dico2[[#This Row],[Nom du champ]],[1]!HistoCPN[Donnée],[1]!HistoCPN[Donnée],"",0,1)="","","X")</f>
        <v>#REF!</v>
      </c>
      <c r="S210" s="218" t="e">
        <f>IF(_xlfn.XLOOKUP(Dico2[[#This Row],[Nom du champ]],[1]!CmdinfoPM[Donnée],[1]!CmdinfoPM[Donnée],"",0,1)="","","X")</f>
        <v>#REF!</v>
      </c>
      <c r="T210" s="218" t="e">
        <f>IF(_xlfn.XLOOKUP(Dico2[[#This Row],[Nom du champ]],[1]!ARCmdInfoPM[Donnée],[1]!ARCmdInfoPM[Donnée],"",0,1)="","","X")</f>
        <v>#REF!</v>
      </c>
      <c r="U210" s="218" t="e">
        <f>IF(_xlfn.XLOOKUP(Dico2[[#This Row],[Nom du champ]],[1]!ARMad[Donnée],[1]!ARMad[Donnée],"",0,1)="","","X")</f>
        <v>#REF!</v>
      </c>
      <c r="V210" s="218" t="e">
        <f>IF(_xlfn.XLOOKUP(Dico2[[#This Row],[Nom du champ]],[1]!NotifPrev[Donnée],[1]!NotifPrev[Donnée],"",0,1)="","","X")</f>
        <v>#REF!</v>
      </c>
      <c r="W210" s="218" t="e">
        <f>IF(_xlfn.XLOOKUP(Dico2[[#This Row],[Nom du champ]],[1]!CRInfoSyndic[Donnée],[1]!CRInfoSyndic[Donnée],"",0,1)="","","X")</f>
        <v>#REF!</v>
      </c>
      <c r="X210" s="218" t="e">
        <f>IF(_xlfn.XLOOKUP(Dico2[[#This Row],[Nom du champ]],[1]!Addu[Donnée],[1]!Addu[Donnée],"",0,1)="","","X")</f>
        <v>#REF!</v>
      </c>
      <c r="Y210" s="218" t="e">
        <f>IF(_xlfn.XLOOKUP(Dico2[[#This Row],[Nom du champ]],[1]!CRAddu[Donnée],[1]!CRAddu[Donnée],"",0,1)="","","X")</f>
        <v>#REF!</v>
      </c>
      <c r="Z210" s="218" t="e">
        <f>IF(_xlfn.XLOOKUP(Dico2[[#This Row],[Nom du champ]],[1]!CmdAnn[Donnée],[1]!CmdAnn[Donnée],"",0,1)="","","X")</f>
        <v>#REF!</v>
      </c>
      <c r="AA210" s="218" t="e">
        <f>IF(_xlfn.XLOOKUP(Dico2[[#This Row],[Nom du champ]],[1]!CRAnnu[Donnée],[1]!CRAnnu[Donnée],"",0,1)="","","X")</f>
        <v>#REF!</v>
      </c>
    </row>
    <row r="211" spans="1:27">
      <c r="A211" s="211" t="s">
        <v>434</v>
      </c>
      <c r="B211" s="216" t="s">
        <v>446</v>
      </c>
      <c r="D211" s="218" t="e">
        <f>IF(_xlfn.XLOOKUP(Dico2[[#This Row],[Nom du champ]],[1]!IPE[Donnée],[1]!IPE[Donnée],"",0,1)="","","X")</f>
        <v>#REF!</v>
      </c>
      <c r="E211" s="218" t="e">
        <f>IF(_xlfn.XLOOKUP(Dico2[[#This Row],[Nom du champ]],[1]!CmdPB[Donnée],[1]!CmdPB[Donnée],"",0,1)="","","X")</f>
        <v>#REF!</v>
      </c>
      <c r="F211" s="218" t="e">
        <f>IF(_xlfn.XLOOKUP(Dico2[[#This Row],[Nom du champ]],[1]!ARcmdPB[Donnée],[1]!ARcmdPB[Donnée],"",0,1)="","","X")</f>
        <v>#REF!</v>
      </c>
      <c r="G211" s="218" t="e">
        <f>IF(_xlfn.XLOOKUP(Dico2[[#This Row],[Nom du champ]],[1]!CRcmdPB[Donnée],[1]!CRcmdPB[Donnée],"",0,1)="","","X")</f>
        <v>#REF!</v>
      </c>
      <c r="H211" s="218" t="e">
        <f>IF(_xlfn.XLOOKUP(Dico2[[#This Row],[Nom du champ]],[1]!AnnulationPB[Donnée],[1]!AnnulationPB[Donnée],"",0,1)="","","X")</f>
        <v>#REF!</v>
      </c>
      <c r="I211" s="218" t="e">
        <f>IF(_xlfn.XLOOKUP(Dico2[[#This Row],[Nom du champ]],[1]!ARannulationPB[Donnée],[1]!ARannulationPB[Donnée],"",0,1)="","","X")</f>
        <v>#REF!</v>
      </c>
      <c r="J211" s="218" t="e">
        <f>IF(_xlfn.XLOOKUP(Dico2[[#This Row],[Nom du champ]],[1]!CmdExtU[Donnée],[1]!CmdExtU[Donnée],"",0,1)="","","X")</f>
        <v>#REF!</v>
      </c>
      <c r="K211" s="218" t="e">
        <f>IF(_xlfn.XLOOKUP(Dico2[[#This Row],[Nom du champ]],[1]!ARCmdExtU[Donnée],[1]!ARCmdExtU[Donnée],"",0,1)="","","X")</f>
        <v>#REF!</v>
      </c>
      <c r="L211" s="218" t="e">
        <f>IF(_xlfn.XLOOKUP(Dico2[[#This Row],[Nom du champ]],[1]!CRCmdExtU[Donnée],[1]!CRCmdExtU[Donnée],"",0,1)="","","X")</f>
        <v>#REF!</v>
      </c>
      <c r="M211" s="218" t="e">
        <f>IF(_xlfn.XLOOKUP(Dico2[[#This Row],[Nom du champ]],[1]!CRMad[Donnée],[1]!CRMad[Donnée],"",0,1)="","","X")</f>
        <v>#REF!</v>
      </c>
      <c r="N211" s="218" t="e">
        <f>IF(_xlfn.XLOOKUP(Dico2[[#This Row],[Nom du champ]],[1]!DeltaIPE[Donnée],[1]!DeltaIPE[Donnée],"",0,1)="","","X")</f>
        <v>#REF!</v>
      </c>
      <c r="O211" s="218" t="e">
        <f>IF(_xlfn.XLOOKUP(Dico2[[#This Row],[Nom du champ]],[1]!HistoIPE[Donnée],[1]!HistoIPE[Donnée],"",0,1)="","","X")</f>
        <v>#REF!</v>
      </c>
      <c r="P211" s="218" t="e">
        <f>IF(_xlfn.XLOOKUP(Dico2[[#This Row],[Nom du champ]],[1]!CPN[Donnée],[1]!CPN[Donnée],"",0,1)="","","X")</f>
        <v>#REF!</v>
      </c>
      <c r="Q211" s="218" t="e">
        <f>IF(_xlfn.XLOOKUP(Dico2[[#This Row],[Nom du champ]],[1]!DeltaCPN[Donnée],[1]!DeltaCPN[Donnée],"",0,1)="","","X")</f>
        <v>#REF!</v>
      </c>
      <c r="R211" s="218" t="e">
        <f>IF(_xlfn.XLOOKUP(Dico2[[#This Row],[Nom du champ]],[1]!HistoCPN[Donnée],[1]!HistoCPN[Donnée],"",0,1)="","","X")</f>
        <v>#REF!</v>
      </c>
      <c r="S211" s="218" t="e">
        <f>IF(_xlfn.XLOOKUP(Dico2[[#This Row],[Nom du champ]],[1]!CmdinfoPM[Donnée],[1]!CmdinfoPM[Donnée],"",0,1)="","","X")</f>
        <v>#REF!</v>
      </c>
      <c r="T211" s="218" t="e">
        <f>IF(_xlfn.XLOOKUP(Dico2[[#This Row],[Nom du champ]],[1]!ARCmdInfoPM[Donnée],[1]!ARCmdInfoPM[Donnée],"",0,1)="","","X")</f>
        <v>#REF!</v>
      </c>
      <c r="U211" s="218" t="e">
        <f>IF(_xlfn.XLOOKUP(Dico2[[#This Row],[Nom du champ]],[1]!ARMad[Donnée],[1]!ARMad[Donnée],"",0,1)="","","X")</f>
        <v>#REF!</v>
      </c>
      <c r="V211" s="218" t="e">
        <f>IF(_xlfn.XLOOKUP(Dico2[[#This Row],[Nom du champ]],[1]!NotifPrev[Donnée],[1]!NotifPrev[Donnée],"",0,1)="","","X")</f>
        <v>#REF!</v>
      </c>
      <c r="W211" s="218" t="e">
        <f>IF(_xlfn.XLOOKUP(Dico2[[#This Row],[Nom du champ]],[1]!CRInfoSyndic[Donnée],[1]!CRInfoSyndic[Donnée],"",0,1)="","","X")</f>
        <v>#REF!</v>
      </c>
      <c r="X211" s="218" t="e">
        <f>IF(_xlfn.XLOOKUP(Dico2[[#This Row],[Nom du champ]],[1]!Addu[Donnée],[1]!Addu[Donnée],"",0,1)="","","X")</f>
        <v>#REF!</v>
      </c>
      <c r="Y211" s="218" t="e">
        <f>IF(_xlfn.XLOOKUP(Dico2[[#This Row],[Nom du champ]],[1]!CRAddu[Donnée],[1]!CRAddu[Donnée],"",0,1)="","","X")</f>
        <v>#REF!</v>
      </c>
      <c r="Z211" s="218" t="e">
        <f>IF(_xlfn.XLOOKUP(Dico2[[#This Row],[Nom du champ]],[1]!CmdAnn[Donnée],[1]!CmdAnn[Donnée],"",0,1)="","","X")</f>
        <v>#REF!</v>
      </c>
      <c r="AA211" s="218" t="e">
        <f>IF(_xlfn.XLOOKUP(Dico2[[#This Row],[Nom du champ]],[1]!CRAnnu[Donnée],[1]!CRAnnu[Donnée],"",0,1)="","","X")</f>
        <v>#REF!</v>
      </c>
    </row>
    <row r="212" spans="1:27">
      <c r="A212" s="219" t="s">
        <v>377</v>
      </c>
      <c r="B212" s="215"/>
      <c r="D212" s="218" t="e">
        <f>IF(_xlfn.XLOOKUP(Dico2[[#This Row],[Nom du champ]],[1]!IPE[Donnée],[1]!IPE[Donnée],"",0,1)="","","X")</f>
        <v>#REF!</v>
      </c>
      <c r="E212" s="218" t="e">
        <f>IF(_xlfn.XLOOKUP(Dico2[[#This Row],[Nom du champ]],[1]!CmdPB[Donnée],[1]!CmdPB[Donnée],"",0,1)="","","X")</f>
        <v>#REF!</v>
      </c>
      <c r="F212" s="218" t="e">
        <f>IF(_xlfn.XLOOKUP(Dico2[[#This Row],[Nom du champ]],[1]!ARcmdPB[Donnée],[1]!ARcmdPB[Donnée],"",0,1)="","","X")</f>
        <v>#REF!</v>
      </c>
      <c r="G212" s="218" t="e">
        <f>IF(_xlfn.XLOOKUP(Dico2[[#This Row],[Nom du champ]],[1]!CRcmdPB[Donnée],[1]!CRcmdPB[Donnée],"",0,1)="","","X")</f>
        <v>#REF!</v>
      </c>
      <c r="H212" s="218" t="e">
        <f>IF(_xlfn.XLOOKUP(Dico2[[#This Row],[Nom du champ]],[1]!AnnulationPB[Donnée],[1]!AnnulationPB[Donnée],"",0,1)="","","X")</f>
        <v>#REF!</v>
      </c>
      <c r="I212" s="218" t="e">
        <f>IF(_xlfn.XLOOKUP(Dico2[[#This Row],[Nom du champ]],[1]!ARannulationPB[Donnée],[1]!ARannulationPB[Donnée],"",0,1)="","","X")</f>
        <v>#REF!</v>
      </c>
      <c r="J212" s="218" t="e">
        <f>IF(_xlfn.XLOOKUP(Dico2[[#This Row],[Nom du champ]],[1]!CmdExtU[Donnée],[1]!CmdExtU[Donnée],"",0,1)="","","X")</f>
        <v>#REF!</v>
      </c>
      <c r="K212" s="218" t="e">
        <f>IF(_xlfn.XLOOKUP(Dico2[[#This Row],[Nom du champ]],[1]!ARCmdExtU[Donnée],[1]!ARCmdExtU[Donnée],"",0,1)="","","X")</f>
        <v>#REF!</v>
      </c>
      <c r="L212" s="218" t="e">
        <f>IF(_xlfn.XLOOKUP(Dico2[[#This Row],[Nom du champ]],[1]!CRCmdExtU[Donnée],[1]!CRCmdExtU[Donnée],"",0,1)="","","X")</f>
        <v>#REF!</v>
      </c>
      <c r="M212" s="218" t="e">
        <f>IF(_xlfn.XLOOKUP(Dico2[[#This Row],[Nom du champ]],[1]!CRMad[Donnée],[1]!CRMad[Donnée],"",0,1)="","","X")</f>
        <v>#REF!</v>
      </c>
      <c r="N212" s="218" t="e">
        <f>IF(_xlfn.XLOOKUP(Dico2[[#This Row],[Nom du champ]],[1]!DeltaIPE[Donnée],[1]!DeltaIPE[Donnée],"",0,1)="","","X")</f>
        <v>#REF!</v>
      </c>
      <c r="O212" s="218" t="e">
        <f>IF(_xlfn.XLOOKUP(Dico2[[#This Row],[Nom du champ]],[1]!HistoIPE[Donnée],[1]!HistoIPE[Donnée],"",0,1)="","","X")</f>
        <v>#REF!</v>
      </c>
      <c r="P212" s="218" t="e">
        <f>IF(_xlfn.XLOOKUP(Dico2[[#This Row],[Nom du champ]],[1]!CPN[Donnée],[1]!CPN[Donnée],"",0,1)="","","X")</f>
        <v>#REF!</v>
      </c>
      <c r="Q212" s="218" t="e">
        <f>IF(_xlfn.XLOOKUP(Dico2[[#This Row],[Nom du champ]],[1]!DeltaCPN[Donnée],[1]!DeltaCPN[Donnée],"",0,1)="","","X")</f>
        <v>#REF!</v>
      </c>
      <c r="R212" s="218" t="e">
        <f>IF(_xlfn.XLOOKUP(Dico2[[#This Row],[Nom du champ]],[1]!HistoCPN[Donnée],[1]!HistoCPN[Donnée],"",0,1)="","","X")</f>
        <v>#REF!</v>
      </c>
      <c r="S212" s="218" t="e">
        <f>IF(_xlfn.XLOOKUP(Dico2[[#This Row],[Nom du champ]],[1]!CmdinfoPM[Donnée],[1]!CmdinfoPM[Donnée],"",0,1)="","","X")</f>
        <v>#REF!</v>
      </c>
      <c r="T212" s="218" t="e">
        <f>IF(_xlfn.XLOOKUP(Dico2[[#This Row],[Nom du champ]],[1]!ARCmdInfoPM[Donnée],[1]!ARCmdInfoPM[Donnée],"",0,1)="","","X")</f>
        <v>#REF!</v>
      </c>
      <c r="U212" s="218" t="e">
        <f>IF(_xlfn.XLOOKUP(Dico2[[#This Row],[Nom du champ]],[1]!ARMad[Donnée],[1]!ARMad[Donnée],"",0,1)="","","X")</f>
        <v>#REF!</v>
      </c>
      <c r="V212" s="218" t="e">
        <f>IF(_xlfn.XLOOKUP(Dico2[[#This Row],[Nom du champ]],[1]!NotifPrev[Donnée],[1]!NotifPrev[Donnée],"",0,1)="","","X")</f>
        <v>#REF!</v>
      </c>
      <c r="W212" s="218" t="e">
        <f>IF(_xlfn.XLOOKUP(Dico2[[#This Row],[Nom du champ]],[1]!CRInfoSyndic[Donnée],[1]!CRInfoSyndic[Donnée],"",0,1)="","","X")</f>
        <v>#REF!</v>
      </c>
      <c r="X212" s="218" t="e">
        <f>IF(_xlfn.XLOOKUP(Dico2[[#This Row],[Nom du champ]],[1]!Addu[Donnée],[1]!Addu[Donnée],"",0,1)="","","X")</f>
        <v>#REF!</v>
      </c>
      <c r="Y212" s="218" t="e">
        <f>IF(_xlfn.XLOOKUP(Dico2[[#This Row],[Nom du champ]],[1]!CRAddu[Donnée],[1]!CRAddu[Donnée],"",0,1)="","","X")</f>
        <v>#REF!</v>
      </c>
      <c r="Z212" s="218" t="e">
        <f>IF(_xlfn.XLOOKUP(Dico2[[#This Row],[Nom du champ]],[1]!CmdAnn[Donnée],[1]!CmdAnn[Donnée],"",0,1)="","","X")</f>
        <v>#REF!</v>
      </c>
      <c r="AA212" s="218" t="e">
        <f>IF(_xlfn.XLOOKUP(Dico2[[#This Row],[Nom du champ]],[1]!CRAnnu[Donnée],[1]!CRAnnu[Donnée],"",0,1)="","","X")</f>
        <v>#REF!</v>
      </c>
    </row>
    <row r="213" spans="1:27">
      <c r="A213" s="211" t="s">
        <v>440</v>
      </c>
      <c r="B213" s="211" t="s">
        <v>42</v>
      </c>
      <c r="D213" s="218" t="e">
        <f>IF(_xlfn.XLOOKUP(Dico2[[#This Row],[Nom du champ]],[1]!IPE[Donnée],[1]!IPE[Donnée],"",0,1)="","","X")</f>
        <v>#REF!</v>
      </c>
      <c r="E213" s="218" t="e">
        <f>IF(_xlfn.XLOOKUP(Dico2[[#This Row],[Nom du champ]],[1]!CmdPB[Donnée],[1]!CmdPB[Donnée],"",0,1)="","","X")</f>
        <v>#REF!</v>
      </c>
      <c r="F213" s="218" t="e">
        <f>IF(_xlfn.XLOOKUP(Dico2[[#This Row],[Nom du champ]],[1]!ARcmdPB[Donnée],[1]!ARcmdPB[Donnée],"",0,1)="","","X")</f>
        <v>#REF!</v>
      </c>
      <c r="G213" s="218" t="e">
        <f>IF(_xlfn.XLOOKUP(Dico2[[#This Row],[Nom du champ]],[1]!CRcmdPB[Donnée],[1]!CRcmdPB[Donnée],"",0,1)="","","X")</f>
        <v>#REF!</v>
      </c>
      <c r="H213" s="218" t="e">
        <f>IF(_xlfn.XLOOKUP(Dico2[[#This Row],[Nom du champ]],[1]!AnnulationPB[Donnée],[1]!AnnulationPB[Donnée],"",0,1)="","","X")</f>
        <v>#REF!</v>
      </c>
      <c r="I213" s="218" t="e">
        <f>IF(_xlfn.XLOOKUP(Dico2[[#This Row],[Nom du champ]],[1]!ARannulationPB[Donnée],[1]!ARannulationPB[Donnée],"",0,1)="","","X")</f>
        <v>#REF!</v>
      </c>
      <c r="J213" s="218" t="e">
        <f>IF(_xlfn.XLOOKUP(Dico2[[#This Row],[Nom du champ]],[1]!CmdExtU[Donnée],[1]!CmdExtU[Donnée],"",0,1)="","","X")</f>
        <v>#REF!</v>
      </c>
      <c r="K213" s="218" t="e">
        <f>IF(_xlfn.XLOOKUP(Dico2[[#This Row],[Nom du champ]],[1]!ARCmdExtU[Donnée],[1]!ARCmdExtU[Donnée],"",0,1)="","","X")</f>
        <v>#REF!</v>
      </c>
      <c r="L213" s="218" t="e">
        <f>IF(_xlfn.XLOOKUP(Dico2[[#This Row],[Nom du champ]],[1]!CRCmdExtU[Donnée],[1]!CRCmdExtU[Donnée],"",0,1)="","","X")</f>
        <v>#REF!</v>
      </c>
      <c r="M213" s="218" t="e">
        <f>IF(_xlfn.XLOOKUP(Dico2[[#This Row],[Nom du champ]],[1]!CRMad[Donnée],[1]!CRMad[Donnée],"",0,1)="","","X")</f>
        <v>#REF!</v>
      </c>
      <c r="N213" s="218" t="e">
        <f>IF(_xlfn.XLOOKUP(Dico2[[#This Row],[Nom du champ]],[1]!DeltaIPE[Donnée],[1]!DeltaIPE[Donnée],"",0,1)="","","X")</f>
        <v>#REF!</v>
      </c>
      <c r="O213" s="218" t="e">
        <f>IF(_xlfn.XLOOKUP(Dico2[[#This Row],[Nom du champ]],[1]!HistoIPE[Donnée],[1]!HistoIPE[Donnée],"",0,1)="","","X")</f>
        <v>#REF!</v>
      </c>
      <c r="P213" s="218" t="e">
        <f>IF(_xlfn.XLOOKUP(Dico2[[#This Row],[Nom du champ]],[1]!CPN[Donnée],[1]!CPN[Donnée],"",0,1)="","","X")</f>
        <v>#REF!</v>
      </c>
      <c r="Q213" s="218" t="e">
        <f>IF(_xlfn.XLOOKUP(Dico2[[#This Row],[Nom du champ]],[1]!DeltaCPN[Donnée],[1]!DeltaCPN[Donnée],"",0,1)="","","X")</f>
        <v>#REF!</v>
      </c>
      <c r="R213" s="218" t="e">
        <f>IF(_xlfn.XLOOKUP(Dico2[[#This Row],[Nom du champ]],[1]!HistoCPN[Donnée],[1]!HistoCPN[Donnée],"",0,1)="","","X")</f>
        <v>#REF!</v>
      </c>
      <c r="S213" s="218" t="e">
        <f>IF(_xlfn.XLOOKUP(Dico2[[#This Row],[Nom du champ]],[1]!CmdinfoPM[Donnée],[1]!CmdinfoPM[Donnée],"",0,1)="","","X")</f>
        <v>#REF!</v>
      </c>
      <c r="T213" s="218" t="e">
        <f>IF(_xlfn.XLOOKUP(Dico2[[#This Row],[Nom du champ]],[1]!ARCmdInfoPM[Donnée],[1]!ARCmdInfoPM[Donnée],"",0,1)="","","X")</f>
        <v>#REF!</v>
      </c>
      <c r="U213" s="218" t="e">
        <f>IF(_xlfn.XLOOKUP(Dico2[[#This Row],[Nom du champ]],[1]!ARMad[Donnée],[1]!ARMad[Donnée],"",0,1)="","","X")</f>
        <v>#REF!</v>
      </c>
      <c r="V213" s="218" t="e">
        <f>IF(_xlfn.XLOOKUP(Dico2[[#This Row],[Nom du champ]],[1]!NotifPrev[Donnée],[1]!NotifPrev[Donnée],"",0,1)="","","X")</f>
        <v>#REF!</v>
      </c>
      <c r="W213" s="218" t="e">
        <f>IF(_xlfn.XLOOKUP(Dico2[[#This Row],[Nom du champ]],[1]!CRInfoSyndic[Donnée],[1]!CRInfoSyndic[Donnée],"",0,1)="","","X")</f>
        <v>#REF!</v>
      </c>
      <c r="X213" s="218" t="e">
        <f>IF(_xlfn.XLOOKUP(Dico2[[#This Row],[Nom du champ]],[1]!Addu[Donnée],[1]!Addu[Donnée],"",0,1)="","","X")</f>
        <v>#REF!</v>
      </c>
      <c r="Y213" s="218" t="e">
        <f>IF(_xlfn.XLOOKUP(Dico2[[#This Row],[Nom du champ]],[1]!CRAddu[Donnée],[1]!CRAddu[Donnée],"",0,1)="","","X")</f>
        <v>#REF!</v>
      </c>
      <c r="Z213" s="218" t="e">
        <f>IF(_xlfn.XLOOKUP(Dico2[[#This Row],[Nom du champ]],[1]!CmdAnn[Donnée],[1]!CmdAnn[Donnée],"",0,1)="","","X")</f>
        <v>#REF!</v>
      </c>
      <c r="AA213" s="218" t="e">
        <f>IF(_xlfn.XLOOKUP(Dico2[[#This Row],[Nom du champ]],[1]!CRAnnu[Donnée],[1]!CRAnnu[Donnée],"",0,1)="","","X")</f>
        <v>#REF!</v>
      </c>
    </row>
    <row r="214" spans="1:27">
      <c r="A214" s="221" t="s">
        <v>147</v>
      </c>
      <c r="B214" s="221" t="s">
        <v>42</v>
      </c>
      <c r="D214" s="218" t="e">
        <f>IF(_xlfn.XLOOKUP(Dico2[[#This Row],[Nom du champ]],[1]!IPE[Donnée],[1]!IPE[Donnée],"",0,1)="","","X")</f>
        <v>#REF!</v>
      </c>
      <c r="E214" s="218" t="e">
        <f>IF(_xlfn.XLOOKUP(Dico2[[#This Row],[Nom du champ]],[1]!CmdPB[Donnée],[1]!CmdPB[Donnée],"",0,1)="","","X")</f>
        <v>#REF!</v>
      </c>
      <c r="F214" s="218" t="e">
        <f>IF(_xlfn.XLOOKUP(Dico2[[#This Row],[Nom du champ]],[1]!ARcmdPB[Donnée],[1]!ARcmdPB[Donnée],"",0,1)="","","X")</f>
        <v>#REF!</v>
      </c>
      <c r="G214" s="218" t="e">
        <f>IF(_xlfn.XLOOKUP(Dico2[[#This Row],[Nom du champ]],[1]!CRcmdPB[Donnée],[1]!CRcmdPB[Donnée],"",0,1)="","","X")</f>
        <v>#REF!</v>
      </c>
      <c r="H214" s="218" t="e">
        <f>IF(_xlfn.XLOOKUP(Dico2[[#This Row],[Nom du champ]],[1]!AnnulationPB[Donnée],[1]!AnnulationPB[Donnée],"",0,1)="","","X")</f>
        <v>#REF!</v>
      </c>
      <c r="I214" s="218" t="e">
        <f>IF(_xlfn.XLOOKUP(Dico2[[#This Row],[Nom du champ]],[1]!ARannulationPB[Donnée],[1]!ARannulationPB[Donnée],"",0,1)="","","X")</f>
        <v>#REF!</v>
      </c>
      <c r="J214" s="218" t="e">
        <f>IF(_xlfn.XLOOKUP(Dico2[[#This Row],[Nom du champ]],[1]!CmdExtU[Donnée],[1]!CmdExtU[Donnée],"",0,1)="","","X")</f>
        <v>#REF!</v>
      </c>
      <c r="K214" s="218" t="e">
        <f>IF(_xlfn.XLOOKUP(Dico2[[#This Row],[Nom du champ]],[1]!ARCmdExtU[Donnée],[1]!ARCmdExtU[Donnée],"",0,1)="","","X")</f>
        <v>#REF!</v>
      </c>
      <c r="L214" s="218" t="e">
        <f>IF(_xlfn.XLOOKUP(Dico2[[#This Row],[Nom du champ]],[1]!CRCmdExtU[Donnée],[1]!CRCmdExtU[Donnée],"",0,1)="","","X")</f>
        <v>#REF!</v>
      </c>
      <c r="M214" s="218" t="e">
        <f>IF(_xlfn.XLOOKUP(Dico2[[#This Row],[Nom du champ]],[1]!CRMad[Donnée],[1]!CRMad[Donnée],"",0,1)="","","X")</f>
        <v>#REF!</v>
      </c>
      <c r="N214" s="218" t="e">
        <f>IF(_xlfn.XLOOKUP(Dico2[[#This Row],[Nom du champ]],[1]!DeltaIPE[Donnée],[1]!DeltaIPE[Donnée],"",0,1)="","","X")</f>
        <v>#REF!</v>
      </c>
      <c r="O214" s="218" t="e">
        <f>IF(_xlfn.XLOOKUP(Dico2[[#This Row],[Nom du champ]],[1]!HistoIPE[Donnée],[1]!HistoIPE[Donnée],"",0,1)="","","X")</f>
        <v>#REF!</v>
      </c>
      <c r="P214" s="218" t="e">
        <f>IF(_xlfn.XLOOKUP(Dico2[[#This Row],[Nom du champ]],[1]!CPN[Donnée],[1]!CPN[Donnée],"",0,1)="","","X")</f>
        <v>#REF!</v>
      </c>
      <c r="Q214" s="218" t="e">
        <f>IF(_xlfn.XLOOKUP(Dico2[[#This Row],[Nom du champ]],[1]!DeltaCPN[Donnée],[1]!DeltaCPN[Donnée],"",0,1)="","","X")</f>
        <v>#REF!</v>
      </c>
      <c r="R214" s="218" t="e">
        <f>IF(_xlfn.XLOOKUP(Dico2[[#This Row],[Nom du champ]],[1]!HistoCPN[Donnée],[1]!HistoCPN[Donnée],"",0,1)="","","X")</f>
        <v>#REF!</v>
      </c>
      <c r="S214" s="218" t="e">
        <f>IF(_xlfn.XLOOKUP(Dico2[[#This Row],[Nom du champ]],[1]!CmdinfoPM[Donnée],[1]!CmdinfoPM[Donnée],"",0,1)="","","X")</f>
        <v>#REF!</v>
      </c>
      <c r="T214" s="218" t="e">
        <f>IF(_xlfn.XLOOKUP(Dico2[[#This Row],[Nom du champ]],[1]!ARCmdInfoPM[Donnée],[1]!ARCmdInfoPM[Donnée],"",0,1)="","","X")</f>
        <v>#REF!</v>
      </c>
      <c r="U214" s="218" t="e">
        <f>IF(_xlfn.XLOOKUP(Dico2[[#This Row],[Nom du champ]],[1]!ARMad[Donnée],[1]!ARMad[Donnée],"",0,1)="","","X")</f>
        <v>#REF!</v>
      </c>
      <c r="V214" s="218" t="e">
        <f>IF(_xlfn.XLOOKUP(Dico2[[#This Row],[Nom du champ]],[1]!NotifPrev[Donnée],[1]!NotifPrev[Donnée],"",0,1)="","","X")</f>
        <v>#REF!</v>
      </c>
      <c r="W214" s="218" t="e">
        <f>IF(_xlfn.XLOOKUP(Dico2[[#This Row],[Nom du champ]],[1]!CRInfoSyndic[Donnée],[1]!CRInfoSyndic[Donnée],"",0,1)="","","X")</f>
        <v>#REF!</v>
      </c>
      <c r="X214" s="218" t="e">
        <f>IF(_xlfn.XLOOKUP(Dico2[[#This Row],[Nom du champ]],[1]!Addu[Donnée],[1]!Addu[Donnée],"",0,1)="","","X")</f>
        <v>#REF!</v>
      </c>
      <c r="Y214" s="218" t="e">
        <f>IF(_xlfn.XLOOKUP(Dico2[[#This Row],[Nom du champ]],[1]!CRAddu[Donnée],[1]!CRAddu[Donnée],"",0,1)="","","X")</f>
        <v>#REF!</v>
      </c>
      <c r="Z214" s="218" t="e">
        <f>IF(_xlfn.XLOOKUP(Dico2[[#This Row],[Nom du champ]],[1]!CmdAnn[Donnée],[1]!CmdAnn[Donnée],"",0,1)="","","X")</f>
        <v>#REF!</v>
      </c>
      <c r="AA214" s="218" t="e">
        <f>IF(_xlfn.XLOOKUP(Dico2[[#This Row],[Nom du champ]],[1]!CRAnnu[Donnée],[1]!CRAnnu[Donnée],"",0,1)="","","X")</f>
        <v>#REF!</v>
      </c>
    </row>
    <row r="215" spans="1:27">
      <c r="A215" s="221" t="s">
        <v>149</v>
      </c>
      <c r="B215" s="221" t="s">
        <v>42</v>
      </c>
      <c r="D215" s="218" t="e">
        <f>IF(_xlfn.XLOOKUP(Dico2[[#This Row],[Nom du champ]],[1]!IPE[Donnée],[1]!IPE[Donnée],"",0,1)="","","X")</f>
        <v>#REF!</v>
      </c>
      <c r="E215" s="218" t="e">
        <f>IF(_xlfn.XLOOKUP(Dico2[[#This Row],[Nom du champ]],[1]!CmdPB[Donnée],[1]!CmdPB[Donnée],"",0,1)="","","X")</f>
        <v>#REF!</v>
      </c>
      <c r="F215" s="218" t="e">
        <f>IF(_xlfn.XLOOKUP(Dico2[[#This Row],[Nom du champ]],[1]!ARcmdPB[Donnée],[1]!ARcmdPB[Donnée],"",0,1)="","","X")</f>
        <v>#REF!</v>
      </c>
      <c r="G215" s="218" t="e">
        <f>IF(_xlfn.XLOOKUP(Dico2[[#This Row],[Nom du champ]],[1]!CRcmdPB[Donnée],[1]!CRcmdPB[Donnée],"",0,1)="","","X")</f>
        <v>#REF!</v>
      </c>
      <c r="H215" s="218" t="e">
        <f>IF(_xlfn.XLOOKUP(Dico2[[#This Row],[Nom du champ]],[1]!AnnulationPB[Donnée],[1]!AnnulationPB[Donnée],"",0,1)="","","X")</f>
        <v>#REF!</v>
      </c>
      <c r="I215" s="218" t="e">
        <f>IF(_xlfn.XLOOKUP(Dico2[[#This Row],[Nom du champ]],[1]!ARannulationPB[Donnée],[1]!ARannulationPB[Donnée],"",0,1)="","","X")</f>
        <v>#REF!</v>
      </c>
      <c r="J215" s="218" t="e">
        <f>IF(_xlfn.XLOOKUP(Dico2[[#This Row],[Nom du champ]],[1]!CmdExtU[Donnée],[1]!CmdExtU[Donnée],"",0,1)="","","X")</f>
        <v>#REF!</v>
      </c>
      <c r="K215" s="218" t="e">
        <f>IF(_xlfn.XLOOKUP(Dico2[[#This Row],[Nom du champ]],[1]!ARCmdExtU[Donnée],[1]!ARCmdExtU[Donnée],"",0,1)="","","X")</f>
        <v>#REF!</v>
      </c>
      <c r="L215" s="218" t="e">
        <f>IF(_xlfn.XLOOKUP(Dico2[[#This Row],[Nom du champ]],[1]!CRCmdExtU[Donnée],[1]!CRCmdExtU[Donnée],"",0,1)="","","X")</f>
        <v>#REF!</v>
      </c>
      <c r="M215" s="218" t="e">
        <f>IF(_xlfn.XLOOKUP(Dico2[[#This Row],[Nom du champ]],[1]!CRMad[Donnée],[1]!CRMad[Donnée],"",0,1)="","","X")</f>
        <v>#REF!</v>
      </c>
      <c r="N215" s="218" t="e">
        <f>IF(_xlfn.XLOOKUP(Dico2[[#This Row],[Nom du champ]],[1]!DeltaIPE[Donnée],[1]!DeltaIPE[Donnée],"",0,1)="","","X")</f>
        <v>#REF!</v>
      </c>
      <c r="O215" s="218" t="e">
        <f>IF(_xlfn.XLOOKUP(Dico2[[#This Row],[Nom du champ]],[1]!HistoIPE[Donnée],[1]!HistoIPE[Donnée],"",0,1)="","","X")</f>
        <v>#REF!</v>
      </c>
      <c r="P215" s="218" t="e">
        <f>IF(_xlfn.XLOOKUP(Dico2[[#This Row],[Nom du champ]],[1]!CPN[Donnée],[1]!CPN[Donnée],"",0,1)="","","X")</f>
        <v>#REF!</v>
      </c>
      <c r="Q215" s="218" t="e">
        <f>IF(_xlfn.XLOOKUP(Dico2[[#This Row],[Nom du champ]],[1]!DeltaCPN[Donnée],[1]!DeltaCPN[Donnée],"",0,1)="","","X")</f>
        <v>#REF!</v>
      </c>
      <c r="R215" s="218" t="e">
        <f>IF(_xlfn.XLOOKUP(Dico2[[#This Row],[Nom du champ]],[1]!HistoCPN[Donnée],[1]!HistoCPN[Donnée],"",0,1)="","","X")</f>
        <v>#REF!</v>
      </c>
      <c r="S215" s="218" t="e">
        <f>IF(_xlfn.XLOOKUP(Dico2[[#This Row],[Nom du champ]],[1]!CmdinfoPM[Donnée],[1]!CmdinfoPM[Donnée],"",0,1)="","","X")</f>
        <v>#REF!</v>
      </c>
      <c r="T215" s="218" t="e">
        <f>IF(_xlfn.XLOOKUP(Dico2[[#This Row],[Nom du champ]],[1]!ARCmdInfoPM[Donnée],[1]!ARCmdInfoPM[Donnée],"",0,1)="","","X")</f>
        <v>#REF!</v>
      </c>
      <c r="U215" s="218" t="e">
        <f>IF(_xlfn.XLOOKUP(Dico2[[#This Row],[Nom du champ]],[1]!ARMad[Donnée],[1]!ARMad[Donnée],"",0,1)="","","X")</f>
        <v>#REF!</v>
      </c>
      <c r="V215" s="218" t="e">
        <f>IF(_xlfn.XLOOKUP(Dico2[[#This Row],[Nom du champ]],[1]!NotifPrev[Donnée],[1]!NotifPrev[Donnée],"",0,1)="","","X")</f>
        <v>#REF!</v>
      </c>
      <c r="W215" s="218" t="e">
        <f>IF(_xlfn.XLOOKUP(Dico2[[#This Row],[Nom du champ]],[1]!CRInfoSyndic[Donnée],[1]!CRInfoSyndic[Donnée],"",0,1)="","","X")</f>
        <v>#REF!</v>
      </c>
      <c r="X215" s="218" t="e">
        <f>IF(_xlfn.XLOOKUP(Dico2[[#This Row],[Nom du champ]],[1]!Addu[Donnée],[1]!Addu[Donnée],"",0,1)="","","X")</f>
        <v>#REF!</v>
      </c>
      <c r="Y215" s="218" t="e">
        <f>IF(_xlfn.XLOOKUP(Dico2[[#This Row],[Nom du champ]],[1]!CRAddu[Donnée],[1]!CRAddu[Donnée],"",0,1)="","","X")</f>
        <v>#REF!</v>
      </c>
      <c r="Z215" s="218" t="e">
        <f>IF(_xlfn.XLOOKUP(Dico2[[#This Row],[Nom du champ]],[1]!CmdAnn[Donnée],[1]!CmdAnn[Donnée],"",0,1)="","","X")</f>
        <v>#REF!</v>
      </c>
      <c r="AA215" s="218" t="e">
        <f>IF(_xlfn.XLOOKUP(Dico2[[#This Row],[Nom du champ]],[1]!CRAnnu[Donnée],[1]!CRAnnu[Donnée],"",0,1)="","","X")</f>
        <v>#REF!</v>
      </c>
    </row>
    <row r="216" spans="1:27">
      <c r="A216" s="221" t="s">
        <v>186</v>
      </c>
      <c r="B216" s="221" t="s">
        <v>42</v>
      </c>
      <c r="D216" s="218" t="e">
        <f>IF(_xlfn.XLOOKUP(Dico2[[#This Row],[Nom du champ]],[1]!IPE[Donnée],[1]!IPE[Donnée],"",0,1)="","","X")</f>
        <v>#REF!</v>
      </c>
      <c r="E216" s="218" t="e">
        <f>IF(_xlfn.XLOOKUP(Dico2[[#This Row],[Nom du champ]],[1]!CmdPB[Donnée],[1]!CmdPB[Donnée],"",0,1)="","","X")</f>
        <v>#REF!</v>
      </c>
      <c r="F216" s="218" t="e">
        <f>IF(_xlfn.XLOOKUP(Dico2[[#This Row],[Nom du champ]],[1]!ARcmdPB[Donnée],[1]!ARcmdPB[Donnée],"",0,1)="","","X")</f>
        <v>#REF!</v>
      </c>
      <c r="G216" s="218" t="e">
        <f>IF(_xlfn.XLOOKUP(Dico2[[#This Row],[Nom du champ]],[1]!CRcmdPB[Donnée],[1]!CRcmdPB[Donnée],"",0,1)="","","X")</f>
        <v>#REF!</v>
      </c>
      <c r="H216" s="218" t="e">
        <f>IF(_xlfn.XLOOKUP(Dico2[[#This Row],[Nom du champ]],[1]!AnnulationPB[Donnée],[1]!AnnulationPB[Donnée],"",0,1)="","","X")</f>
        <v>#REF!</v>
      </c>
      <c r="I216" s="218" t="e">
        <f>IF(_xlfn.XLOOKUP(Dico2[[#This Row],[Nom du champ]],[1]!ARannulationPB[Donnée],[1]!ARannulationPB[Donnée],"",0,1)="","","X")</f>
        <v>#REF!</v>
      </c>
      <c r="J216" s="218" t="e">
        <f>IF(_xlfn.XLOOKUP(Dico2[[#This Row],[Nom du champ]],[1]!CmdExtU[Donnée],[1]!CmdExtU[Donnée],"",0,1)="","","X")</f>
        <v>#REF!</v>
      </c>
      <c r="K216" s="218" t="e">
        <f>IF(_xlfn.XLOOKUP(Dico2[[#This Row],[Nom du champ]],[1]!ARCmdExtU[Donnée],[1]!ARCmdExtU[Donnée],"",0,1)="","","X")</f>
        <v>#REF!</v>
      </c>
      <c r="L216" s="218" t="e">
        <f>IF(_xlfn.XLOOKUP(Dico2[[#This Row],[Nom du champ]],[1]!CRCmdExtU[Donnée],[1]!CRCmdExtU[Donnée],"",0,1)="","","X")</f>
        <v>#REF!</v>
      </c>
      <c r="M216" s="218" t="e">
        <f>IF(_xlfn.XLOOKUP(Dico2[[#This Row],[Nom du champ]],[1]!CRMad[Donnée],[1]!CRMad[Donnée],"",0,1)="","","X")</f>
        <v>#REF!</v>
      </c>
      <c r="N216" s="218" t="e">
        <f>IF(_xlfn.XLOOKUP(Dico2[[#This Row],[Nom du champ]],[1]!DeltaIPE[Donnée],[1]!DeltaIPE[Donnée],"",0,1)="","","X")</f>
        <v>#REF!</v>
      </c>
      <c r="O216" s="218" t="e">
        <f>IF(_xlfn.XLOOKUP(Dico2[[#This Row],[Nom du champ]],[1]!HistoIPE[Donnée],[1]!HistoIPE[Donnée],"",0,1)="","","X")</f>
        <v>#REF!</v>
      </c>
      <c r="P216" s="218" t="e">
        <f>IF(_xlfn.XLOOKUP(Dico2[[#This Row],[Nom du champ]],[1]!CPN[Donnée],[1]!CPN[Donnée],"",0,1)="","","X")</f>
        <v>#REF!</v>
      </c>
      <c r="Q216" s="218" t="e">
        <f>IF(_xlfn.XLOOKUP(Dico2[[#This Row],[Nom du champ]],[1]!DeltaCPN[Donnée],[1]!DeltaCPN[Donnée],"",0,1)="","","X")</f>
        <v>#REF!</v>
      </c>
      <c r="R216" s="218" t="e">
        <f>IF(_xlfn.XLOOKUP(Dico2[[#This Row],[Nom du champ]],[1]!HistoCPN[Donnée],[1]!HistoCPN[Donnée],"",0,1)="","","X")</f>
        <v>#REF!</v>
      </c>
      <c r="S216" s="218" t="e">
        <f>IF(_xlfn.XLOOKUP(Dico2[[#This Row],[Nom du champ]],[1]!CmdinfoPM[Donnée],[1]!CmdinfoPM[Donnée],"",0,1)="","","X")</f>
        <v>#REF!</v>
      </c>
      <c r="T216" s="218" t="e">
        <f>IF(_xlfn.XLOOKUP(Dico2[[#This Row],[Nom du champ]],[1]!ARCmdInfoPM[Donnée],[1]!ARCmdInfoPM[Donnée],"",0,1)="","","X")</f>
        <v>#REF!</v>
      </c>
      <c r="U216" s="218" t="e">
        <f>IF(_xlfn.XLOOKUP(Dico2[[#This Row],[Nom du champ]],[1]!ARMad[Donnée],[1]!ARMad[Donnée],"",0,1)="","","X")</f>
        <v>#REF!</v>
      </c>
      <c r="V216" s="218" t="e">
        <f>IF(_xlfn.XLOOKUP(Dico2[[#This Row],[Nom du champ]],[1]!NotifPrev[Donnée],[1]!NotifPrev[Donnée],"",0,1)="","","X")</f>
        <v>#REF!</v>
      </c>
      <c r="W216" s="218" t="e">
        <f>IF(_xlfn.XLOOKUP(Dico2[[#This Row],[Nom du champ]],[1]!CRInfoSyndic[Donnée],[1]!CRInfoSyndic[Donnée],"",0,1)="","","X")</f>
        <v>#REF!</v>
      </c>
      <c r="X216" s="218" t="e">
        <f>IF(_xlfn.XLOOKUP(Dico2[[#This Row],[Nom du champ]],[1]!Addu[Donnée],[1]!Addu[Donnée],"",0,1)="","","X")</f>
        <v>#REF!</v>
      </c>
      <c r="Y216" s="218" t="e">
        <f>IF(_xlfn.XLOOKUP(Dico2[[#This Row],[Nom du champ]],[1]!CRAddu[Donnée],[1]!CRAddu[Donnée],"",0,1)="","","X")</f>
        <v>#REF!</v>
      </c>
      <c r="Z216" s="218" t="e">
        <f>IF(_xlfn.XLOOKUP(Dico2[[#This Row],[Nom du champ]],[1]!CmdAnn[Donnée],[1]!CmdAnn[Donnée],"",0,1)="","","X")</f>
        <v>#REF!</v>
      </c>
      <c r="AA216" s="218" t="e">
        <f>IF(_xlfn.XLOOKUP(Dico2[[#This Row],[Nom du champ]],[1]!CRAnnu[Donnée],[1]!CRAnnu[Donnée],"",0,1)="","","X")</f>
        <v>#REF!</v>
      </c>
    </row>
    <row r="217" spans="1:27">
      <c r="A217" s="211" t="s">
        <v>534</v>
      </c>
      <c r="B217" s="211" t="s">
        <v>42</v>
      </c>
      <c r="D217" s="218" t="e">
        <f>IF(_xlfn.XLOOKUP(Dico2[[#This Row],[Nom du champ]],[1]!IPE[Donnée],[1]!IPE[Donnée],"",0,1)="","","X")</f>
        <v>#REF!</v>
      </c>
      <c r="E217" s="218" t="e">
        <f>IF(_xlfn.XLOOKUP(Dico2[[#This Row],[Nom du champ]],[1]!CmdPB[Donnée],[1]!CmdPB[Donnée],"",0,1)="","","X")</f>
        <v>#REF!</v>
      </c>
      <c r="F217" s="218" t="e">
        <f>IF(_xlfn.XLOOKUP(Dico2[[#This Row],[Nom du champ]],[1]!ARcmdPB[Donnée],[1]!ARcmdPB[Donnée],"",0,1)="","","X")</f>
        <v>#REF!</v>
      </c>
      <c r="G217" s="218" t="e">
        <f>IF(_xlfn.XLOOKUP(Dico2[[#This Row],[Nom du champ]],[1]!CRcmdPB[Donnée],[1]!CRcmdPB[Donnée],"",0,1)="","","X")</f>
        <v>#REF!</v>
      </c>
      <c r="H217" s="218" t="e">
        <f>IF(_xlfn.XLOOKUP(Dico2[[#This Row],[Nom du champ]],[1]!AnnulationPB[Donnée],[1]!AnnulationPB[Donnée],"",0,1)="","","X")</f>
        <v>#REF!</v>
      </c>
      <c r="I217" s="218" t="e">
        <f>IF(_xlfn.XLOOKUP(Dico2[[#This Row],[Nom du champ]],[1]!ARannulationPB[Donnée],[1]!ARannulationPB[Donnée],"",0,1)="","","X")</f>
        <v>#REF!</v>
      </c>
      <c r="J217" s="218" t="e">
        <f>IF(_xlfn.XLOOKUP(Dico2[[#This Row],[Nom du champ]],[1]!CmdExtU[Donnée],[1]!CmdExtU[Donnée],"",0,1)="","","X")</f>
        <v>#REF!</v>
      </c>
      <c r="K217" s="218" t="e">
        <f>IF(_xlfn.XLOOKUP(Dico2[[#This Row],[Nom du champ]],[1]!ARCmdExtU[Donnée],[1]!ARCmdExtU[Donnée],"",0,1)="","","X")</f>
        <v>#REF!</v>
      </c>
      <c r="L217" s="218" t="e">
        <f>IF(_xlfn.XLOOKUP(Dico2[[#This Row],[Nom du champ]],[1]!CRCmdExtU[Donnée],[1]!CRCmdExtU[Donnée],"",0,1)="","","X")</f>
        <v>#REF!</v>
      </c>
      <c r="M217" s="218" t="e">
        <f>IF(_xlfn.XLOOKUP(Dico2[[#This Row],[Nom du champ]],[1]!CRMad[Donnée],[1]!CRMad[Donnée],"",0,1)="","","X")</f>
        <v>#REF!</v>
      </c>
      <c r="N217" s="218" t="e">
        <f>IF(_xlfn.XLOOKUP(Dico2[[#This Row],[Nom du champ]],[1]!DeltaIPE[Donnée],[1]!DeltaIPE[Donnée],"",0,1)="","","X")</f>
        <v>#REF!</v>
      </c>
      <c r="O217" s="218" t="e">
        <f>IF(_xlfn.XLOOKUP(Dico2[[#This Row],[Nom du champ]],[1]!HistoIPE[Donnée],[1]!HistoIPE[Donnée],"",0,1)="","","X")</f>
        <v>#REF!</v>
      </c>
      <c r="P217" s="218" t="e">
        <f>IF(_xlfn.XLOOKUP(Dico2[[#This Row],[Nom du champ]],[1]!CPN[Donnée],[1]!CPN[Donnée],"",0,1)="","","X")</f>
        <v>#REF!</v>
      </c>
      <c r="Q217" s="218" t="e">
        <f>IF(_xlfn.XLOOKUP(Dico2[[#This Row],[Nom du champ]],[1]!DeltaCPN[Donnée],[1]!DeltaCPN[Donnée],"",0,1)="","","X")</f>
        <v>#REF!</v>
      </c>
      <c r="R217" s="218" t="e">
        <f>IF(_xlfn.XLOOKUP(Dico2[[#This Row],[Nom du champ]],[1]!HistoCPN[Donnée],[1]!HistoCPN[Donnée],"",0,1)="","","X")</f>
        <v>#REF!</v>
      </c>
      <c r="S217" s="218" t="e">
        <f>IF(_xlfn.XLOOKUP(Dico2[[#This Row],[Nom du champ]],[1]!CmdinfoPM[Donnée],[1]!CmdinfoPM[Donnée],"",0,1)="","","X")</f>
        <v>#REF!</v>
      </c>
      <c r="T217" s="218" t="e">
        <f>IF(_xlfn.XLOOKUP(Dico2[[#This Row],[Nom du champ]],[1]!ARCmdInfoPM[Donnée],[1]!ARCmdInfoPM[Donnée],"",0,1)="","","X")</f>
        <v>#REF!</v>
      </c>
      <c r="U217" s="218" t="e">
        <f>IF(_xlfn.XLOOKUP(Dico2[[#This Row],[Nom du champ]],[1]!ARMad[Donnée],[1]!ARMad[Donnée],"",0,1)="","","X")</f>
        <v>#REF!</v>
      </c>
      <c r="V217" s="218" t="e">
        <f>IF(_xlfn.XLOOKUP(Dico2[[#This Row],[Nom du champ]],[1]!NotifPrev[Donnée],[1]!NotifPrev[Donnée],"",0,1)="","","X")</f>
        <v>#REF!</v>
      </c>
      <c r="W217" s="218" t="e">
        <f>IF(_xlfn.XLOOKUP(Dico2[[#This Row],[Nom du champ]],[1]!CRInfoSyndic[Donnée],[1]!CRInfoSyndic[Donnée],"",0,1)="","","X")</f>
        <v>#REF!</v>
      </c>
      <c r="X217" s="218" t="e">
        <f>IF(_xlfn.XLOOKUP(Dico2[[#This Row],[Nom du champ]],[1]!Addu[Donnée],[1]!Addu[Donnée],"",0,1)="","","X")</f>
        <v>#REF!</v>
      </c>
      <c r="Y217" s="218" t="e">
        <f>IF(_xlfn.XLOOKUP(Dico2[[#This Row],[Nom du champ]],[1]!CRAddu[Donnée],[1]!CRAddu[Donnée],"",0,1)="","","X")</f>
        <v>#REF!</v>
      </c>
      <c r="Z217" s="218" t="e">
        <f>IF(_xlfn.XLOOKUP(Dico2[[#This Row],[Nom du champ]],[1]!CmdAnn[Donnée],[1]!CmdAnn[Donnée],"",0,1)="","","X")</f>
        <v>#REF!</v>
      </c>
      <c r="AA217" s="218" t="e">
        <f>IF(_xlfn.XLOOKUP(Dico2[[#This Row],[Nom du champ]],[1]!CRAnnu[Donnée],[1]!CRAnnu[Donnée],"",0,1)="","","X")</f>
        <v>#REF!</v>
      </c>
    </row>
    <row r="218" spans="1:27">
      <c r="A218" s="219" t="s">
        <v>32</v>
      </c>
      <c r="B218" s="221" t="s">
        <v>130</v>
      </c>
      <c r="D218" s="218" t="e">
        <f>IF(_xlfn.XLOOKUP(Dico2[[#This Row],[Nom du champ]],[1]!IPE[Donnée],[1]!IPE[Donnée],"",0,1)="","","X")</f>
        <v>#REF!</v>
      </c>
      <c r="E218" s="218" t="e">
        <f>IF(_xlfn.XLOOKUP(Dico2[[#This Row],[Nom du champ]],[1]!CmdPB[Donnée],[1]!CmdPB[Donnée],"",0,1)="","","X")</f>
        <v>#REF!</v>
      </c>
      <c r="F218" s="218" t="e">
        <f>IF(_xlfn.XLOOKUP(Dico2[[#This Row],[Nom du champ]],[1]!ARcmdPB[Donnée],[1]!ARcmdPB[Donnée],"",0,1)="","","X")</f>
        <v>#REF!</v>
      </c>
      <c r="G218" s="218" t="e">
        <f>IF(_xlfn.XLOOKUP(Dico2[[#This Row],[Nom du champ]],[1]!CRcmdPB[Donnée],[1]!CRcmdPB[Donnée],"",0,1)="","","X")</f>
        <v>#REF!</v>
      </c>
      <c r="H218" s="218" t="e">
        <f>IF(_xlfn.XLOOKUP(Dico2[[#This Row],[Nom du champ]],[1]!AnnulationPB[Donnée],[1]!AnnulationPB[Donnée],"",0,1)="","","X")</f>
        <v>#REF!</v>
      </c>
      <c r="I218" s="218" t="e">
        <f>IF(_xlfn.XLOOKUP(Dico2[[#This Row],[Nom du champ]],[1]!ARannulationPB[Donnée],[1]!ARannulationPB[Donnée],"",0,1)="","","X")</f>
        <v>#REF!</v>
      </c>
      <c r="J218" s="218" t="e">
        <f>IF(_xlfn.XLOOKUP(Dico2[[#This Row],[Nom du champ]],[1]!CmdExtU[Donnée],[1]!CmdExtU[Donnée],"",0,1)="","","X")</f>
        <v>#REF!</v>
      </c>
      <c r="K218" s="218" t="e">
        <f>IF(_xlfn.XLOOKUP(Dico2[[#This Row],[Nom du champ]],[1]!ARCmdExtU[Donnée],[1]!ARCmdExtU[Donnée],"",0,1)="","","X")</f>
        <v>#REF!</v>
      </c>
      <c r="L218" s="218" t="e">
        <f>IF(_xlfn.XLOOKUP(Dico2[[#This Row],[Nom du champ]],[1]!CRCmdExtU[Donnée],[1]!CRCmdExtU[Donnée],"",0,1)="","","X")</f>
        <v>#REF!</v>
      </c>
      <c r="M218" s="218" t="e">
        <f>IF(_xlfn.XLOOKUP(Dico2[[#This Row],[Nom du champ]],[1]!CRMad[Donnée],[1]!CRMad[Donnée],"",0,1)="","","X")</f>
        <v>#REF!</v>
      </c>
      <c r="N218" s="218" t="e">
        <f>IF(_xlfn.XLOOKUP(Dico2[[#This Row],[Nom du champ]],[1]!DeltaIPE[Donnée],[1]!DeltaIPE[Donnée],"",0,1)="","","X")</f>
        <v>#REF!</v>
      </c>
      <c r="O218" s="218" t="e">
        <f>IF(_xlfn.XLOOKUP(Dico2[[#This Row],[Nom du champ]],[1]!HistoIPE[Donnée],[1]!HistoIPE[Donnée],"",0,1)="","","X")</f>
        <v>#REF!</v>
      </c>
      <c r="P218" s="218" t="e">
        <f>IF(_xlfn.XLOOKUP(Dico2[[#This Row],[Nom du champ]],[1]!CPN[Donnée],[1]!CPN[Donnée],"",0,1)="","","X")</f>
        <v>#REF!</v>
      </c>
      <c r="Q218" s="218" t="e">
        <f>IF(_xlfn.XLOOKUP(Dico2[[#This Row],[Nom du champ]],[1]!DeltaCPN[Donnée],[1]!DeltaCPN[Donnée],"",0,1)="","","X")</f>
        <v>#REF!</v>
      </c>
      <c r="R218" s="218" t="e">
        <f>IF(_xlfn.XLOOKUP(Dico2[[#This Row],[Nom du champ]],[1]!HistoCPN[Donnée],[1]!HistoCPN[Donnée],"",0,1)="","","X")</f>
        <v>#REF!</v>
      </c>
      <c r="S218" s="218" t="e">
        <f>IF(_xlfn.XLOOKUP(Dico2[[#This Row],[Nom du champ]],[1]!CmdinfoPM[Donnée],[1]!CmdinfoPM[Donnée],"",0,1)="","","X")</f>
        <v>#REF!</v>
      </c>
      <c r="T218" s="218" t="e">
        <f>IF(_xlfn.XLOOKUP(Dico2[[#This Row],[Nom du champ]],[1]!ARCmdInfoPM[Donnée],[1]!ARCmdInfoPM[Donnée],"",0,1)="","","X")</f>
        <v>#REF!</v>
      </c>
      <c r="U218" s="218" t="e">
        <f>IF(_xlfn.XLOOKUP(Dico2[[#This Row],[Nom du champ]],[1]!ARMad[Donnée],[1]!ARMad[Donnée],"",0,1)="","","X")</f>
        <v>#REF!</v>
      </c>
      <c r="V218" s="218" t="e">
        <f>IF(_xlfn.XLOOKUP(Dico2[[#This Row],[Nom du champ]],[1]!NotifPrev[Donnée],[1]!NotifPrev[Donnée],"",0,1)="","","X")</f>
        <v>#REF!</v>
      </c>
      <c r="W218" s="218" t="e">
        <f>IF(_xlfn.XLOOKUP(Dico2[[#This Row],[Nom du champ]],[1]!CRInfoSyndic[Donnée],[1]!CRInfoSyndic[Donnée],"",0,1)="","","X")</f>
        <v>#REF!</v>
      </c>
      <c r="X218" s="218" t="e">
        <f>IF(_xlfn.XLOOKUP(Dico2[[#This Row],[Nom du champ]],[1]!Addu[Donnée],[1]!Addu[Donnée],"",0,1)="","","X")</f>
        <v>#REF!</v>
      </c>
      <c r="Y218" s="218" t="e">
        <f>IF(_xlfn.XLOOKUP(Dico2[[#This Row],[Nom du champ]],[1]!CRAddu[Donnée],[1]!CRAddu[Donnée],"",0,1)="","","X")</f>
        <v>#REF!</v>
      </c>
      <c r="Z218" s="218" t="e">
        <f>IF(_xlfn.XLOOKUP(Dico2[[#This Row],[Nom du champ]],[1]!CmdAnn[Donnée],[1]!CmdAnn[Donnée],"",0,1)="","","X")</f>
        <v>#REF!</v>
      </c>
      <c r="AA218" s="218" t="e">
        <f>IF(_xlfn.XLOOKUP(Dico2[[#This Row],[Nom du champ]],[1]!CRAnnu[Donnée],[1]!CRAnnu[Donnée],"",0,1)="","","X")</f>
        <v>#REF!</v>
      </c>
    </row>
    <row r="219" spans="1:27">
      <c r="A219" s="209" t="s">
        <v>835</v>
      </c>
      <c r="B219" s="209"/>
      <c r="C219"/>
      <c r="D219" s="241">
        <f>COUNTIF(Dico2[IPE],"X")</f>
        <v>0</v>
      </c>
      <c r="E219" s="241">
        <f>COUNTIF(Dico2[Cmd_PB],"X")</f>
        <v>0</v>
      </c>
      <c r="F219" s="241">
        <f>COUNTIF(Dico2[AR_Cmd_PB],"X")</f>
        <v>0</v>
      </c>
      <c r="G219" s="241">
        <f>COUNTIF(Dico2[CR_Cmd_PB],"X")</f>
        <v>0</v>
      </c>
      <c r="H219" s="241">
        <f>COUNTIF(Dico2[Annulation_PB],"X")</f>
        <v>0</v>
      </c>
      <c r="I219" s="241">
        <f>COUNTIF(Dico2[AR_Annulation_PB],"X")</f>
        <v>0</v>
      </c>
      <c r="J219" s="241">
        <f>COUNTIF(Dico2[Cmd_extU_PM],"X")</f>
        <v>0</v>
      </c>
      <c r="K219" s="241">
        <f>COUNTIF(Dico2[AR_Cmd_ExtU_PM],"X")</f>
        <v>0</v>
      </c>
      <c r="L219" s="241">
        <f>COUNTIF(Dico2[CR_Cmd_ExtU_PM],"X")</f>
        <v>0</v>
      </c>
      <c r="M219" s="241">
        <f>COUNTIF(Dico2[CR_MAD_PM],"X")</f>
        <v>0</v>
      </c>
      <c r="N219" s="241">
        <f>COUNTIF(Dico2[DeltaIPE],"X")</f>
        <v>0</v>
      </c>
      <c r="O219" s="241">
        <f>COUNTIF(Dico2[HistoIPE],"X")</f>
        <v>0</v>
      </c>
      <c r="P219" s="241">
        <f>COUNTIF(Dico2[CPN],"X")</f>
        <v>0</v>
      </c>
      <c r="Q219" s="241">
        <f>COUNTIF(Dico2[DeltaCPN],"X")</f>
        <v>0</v>
      </c>
      <c r="R219" s="241">
        <f>COUNTIF(Dico2[HistoCPN],"X")</f>
        <v>0</v>
      </c>
      <c r="S219" s="241">
        <f>COUNTIF(Dico2[Cmd_Info_Pm],"X")</f>
        <v>0</v>
      </c>
      <c r="T219" s="241">
        <f>COUNTIF(Dico2[AR_Cmd_Info_Pm],"X")</f>
        <v>0</v>
      </c>
      <c r="U219" s="241">
        <f>COUNTIF(Dico2[AR_MAD_PM],"X")</f>
        <v>0</v>
      </c>
      <c r="V219" s="241">
        <f>COUNTIF(Dico2[Notif_Interv_Prev],"X")</f>
        <v>0</v>
      </c>
      <c r="W219" s="241">
        <f>COUNTIF(Dico2[CR_InfoSyndic],"X")</f>
        <v>0</v>
      </c>
      <c r="X219" s="241">
        <f>COUNTIF(Dico2[Notif_Adduction],"X")</f>
        <v>0</v>
      </c>
      <c r="Y219" s="241">
        <f>COUNTIF(Dico2[CR_NotifAdduction],"X")</f>
        <v>0</v>
      </c>
      <c r="Z219" s="241">
        <f>COUNTIF(Dico2[Cmd_AnnRes_Pm],"X")</f>
        <v>0</v>
      </c>
      <c r="AA219" s="241">
        <f>COUNTIF(Dico2[CR_Annulation_Pm],"X")</f>
        <v>0</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16"/>
  <sheetViews>
    <sheetView showGridLines="0" tabSelected="1" zoomScale="110" zoomScaleNormal="110" workbookViewId="0">
      <pane xSplit="2" topLeftCell="C1" activePane="topRight" state="frozen"/>
      <selection activeCell="D22" sqref="D22"/>
      <selection pane="topRight" activeCell="B6" sqref="B6"/>
    </sheetView>
  </sheetViews>
  <sheetFormatPr baseColWidth="10" defaultColWidth="11" defaultRowHeight="10.199999999999999"/>
  <cols>
    <col min="1" max="1" width="26.1796875" style="88" customWidth="1"/>
    <col min="2" max="2" width="19.81640625" style="74" customWidth="1"/>
    <col min="3" max="3" width="11.26953125" style="74" customWidth="1"/>
    <col min="4" max="4" width="72.08984375" style="74" customWidth="1"/>
    <col min="5" max="5" width="14.81640625" style="74" customWidth="1"/>
    <col min="6" max="6" width="20.90625" style="74" customWidth="1"/>
    <col min="7" max="16384" width="11" style="74"/>
  </cols>
  <sheetData>
    <row r="1" spans="1:5" s="72" customFormat="1" ht="29.25" customHeight="1">
      <c r="A1" s="90" t="s">
        <v>51</v>
      </c>
      <c r="B1" s="90" t="s">
        <v>50</v>
      </c>
      <c r="C1" s="90" t="s">
        <v>52</v>
      </c>
      <c r="D1" s="166" t="s">
        <v>142</v>
      </c>
    </row>
    <row r="2" spans="1:5" ht="51" customHeight="1">
      <c r="A2" s="70" t="s">
        <v>47</v>
      </c>
      <c r="B2" s="70" t="s">
        <v>393</v>
      </c>
      <c r="C2" s="69" t="s">
        <v>39</v>
      </c>
      <c r="D2" s="167" t="s">
        <v>462</v>
      </c>
      <c r="E2" s="175"/>
    </row>
    <row r="3" spans="1:5" ht="30.6">
      <c r="A3" s="70" t="s">
        <v>145</v>
      </c>
      <c r="B3" s="70" t="s">
        <v>38</v>
      </c>
      <c r="C3" s="69" t="s">
        <v>43</v>
      </c>
      <c r="D3" s="167" t="s">
        <v>206</v>
      </c>
      <c r="E3" s="175"/>
    </row>
    <row r="4" spans="1:5">
      <c r="A4" s="70" t="s">
        <v>165</v>
      </c>
      <c r="B4" s="70" t="s">
        <v>40</v>
      </c>
      <c r="C4" s="69" t="s">
        <v>39</v>
      </c>
      <c r="D4" s="167" t="s">
        <v>201</v>
      </c>
      <c r="E4" s="175"/>
    </row>
    <row r="5" spans="1:5">
      <c r="A5" s="70" t="s">
        <v>154</v>
      </c>
      <c r="B5" s="70" t="s">
        <v>41</v>
      </c>
      <c r="C5" s="69" t="s">
        <v>39</v>
      </c>
      <c r="D5" s="167" t="s">
        <v>216</v>
      </c>
      <c r="E5" s="175"/>
    </row>
    <row r="6" spans="1:5">
      <c r="A6" s="70" t="s">
        <v>150</v>
      </c>
      <c r="B6" s="70" t="s">
        <v>42</v>
      </c>
      <c r="C6" s="69" t="s">
        <v>39</v>
      </c>
      <c r="D6" s="167" t="s">
        <v>217</v>
      </c>
      <c r="E6" s="175"/>
    </row>
    <row r="7" spans="1:5" ht="226.5" customHeight="1">
      <c r="A7" s="70" t="s">
        <v>155</v>
      </c>
      <c r="B7" s="70" t="s">
        <v>127</v>
      </c>
      <c r="C7" s="69" t="s">
        <v>45</v>
      </c>
      <c r="D7" s="167" t="s">
        <v>394</v>
      </c>
      <c r="E7" s="175"/>
    </row>
    <row r="8" spans="1:5" ht="20.399999999999999">
      <c r="A8" s="70" t="s">
        <v>149</v>
      </c>
      <c r="B8" s="70" t="s">
        <v>42</v>
      </c>
      <c r="C8" s="69" t="s">
        <v>43</v>
      </c>
      <c r="D8" s="168" t="s">
        <v>842</v>
      </c>
      <c r="E8" s="175"/>
    </row>
    <row r="9" spans="1:5" ht="81.599999999999994">
      <c r="A9" s="70" t="s">
        <v>157</v>
      </c>
      <c r="B9" s="70" t="s">
        <v>42</v>
      </c>
      <c r="C9" s="69" t="s">
        <v>45</v>
      </c>
      <c r="D9" s="168" t="s">
        <v>465</v>
      </c>
      <c r="E9" s="175"/>
    </row>
    <row r="10" spans="1:5" ht="167.4" customHeight="1">
      <c r="A10" s="70" t="s">
        <v>159</v>
      </c>
      <c r="B10" s="70" t="s">
        <v>395</v>
      </c>
      <c r="C10" s="69" t="s">
        <v>45</v>
      </c>
      <c r="D10" s="168" t="s">
        <v>843</v>
      </c>
      <c r="E10" s="175"/>
    </row>
    <row r="11" spans="1:5" ht="30.6">
      <c r="A11" s="70" t="s">
        <v>161</v>
      </c>
      <c r="B11" s="70" t="s">
        <v>48</v>
      </c>
      <c r="C11" s="69" t="s">
        <v>43</v>
      </c>
      <c r="D11" s="168" t="s">
        <v>466</v>
      </c>
      <c r="E11" s="175"/>
    </row>
    <row r="12" spans="1:5" ht="30.6">
      <c r="A12" s="70" t="s">
        <v>170</v>
      </c>
      <c r="B12" s="70" t="s">
        <v>42</v>
      </c>
      <c r="C12" s="69" t="s">
        <v>43</v>
      </c>
      <c r="D12" s="168" t="s">
        <v>220</v>
      </c>
      <c r="E12" s="175"/>
    </row>
    <row r="13" spans="1:5" ht="149.4" customHeight="1">
      <c r="A13" s="70" t="s">
        <v>171</v>
      </c>
      <c r="B13" s="70" t="s">
        <v>41</v>
      </c>
      <c r="C13" s="69" t="s">
        <v>39</v>
      </c>
      <c r="D13" s="168" t="s">
        <v>467</v>
      </c>
      <c r="E13" s="175"/>
    </row>
    <row r="14" spans="1:5" ht="279" customHeight="1">
      <c r="A14" s="70" t="s">
        <v>158</v>
      </c>
      <c r="B14" s="70" t="s">
        <v>664</v>
      </c>
      <c r="C14" s="69" t="s">
        <v>39</v>
      </c>
      <c r="D14" s="168" t="s">
        <v>665</v>
      </c>
      <c r="E14" s="175"/>
    </row>
    <row r="15" spans="1:5" ht="80.400000000000006" customHeight="1">
      <c r="A15" s="70" t="s">
        <v>151</v>
      </c>
      <c r="B15" s="70" t="s">
        <v>49</v>
      </c>
      <c r="C15" s="69" t="s">
        <v>45</v>
      </c>
      <c r="D15" s="168" t="s">
        <v>396</v>
      </c>
      <c r="E15" s="175"/>
    </row>
    <row r="16" spans="1:5" ht="88.8" customHeight="1">
      <c r="A16" s="70" t="s">
        <v>174</v>
      </c>
      <c r="B16" s="70" t="s">
        <v>42</v>
      </c>
      <c r="C16" s="69" t="s">
        <v>45</v>
      </c>
      <c r="D16" s="168" t="s">
        <v>397</v>
      </c>
      <c r="E16" s="175"/>
    </row>
    <row r="17" spans="1:5" ht="81.599999999999994">
      <c r="A17" s="70" t="s">
        <v>156</v>
      </c>
      <c r="B17" s="70" t="s">
        <v>41</v>
      </c>
      <c r="C17" s="69" t="s">
        <v>45</v>
      </c>
      <c r="D17" s="168" t="s">
        <v>398</v>
      </c>
      <c r="E17" s="175"/>
    </row>
    <row r="18" spans="1:5" ht="81.599999999999994">
      <c r="A18" s="70" t="s">
        <v>146</v>
      </c>
      <c r="B18" s="70" t="s">
        <v>42</v>
      </c>
      <c r="C18" s="69" t="s">
        <v>45</v>
      </c>
      <c r="D18" s="168" t="s">
        <v>399</v>
      </c>
      <c r="E18" s="175"/>
    </row>
    <row r="19" spans="1:5" ht="90.75" customHeight="1">
      <c r="A19" s="70" t="s">
        <v>147</v>
      </c>
      <c r="B19" s="70" t="s">
        <v>42</v>
      </c>
      <c r="C19" s="69" t="s">
        <v>43</v>
      </c>
      <c r="D19" s="168" t="s">
        <v>468</v>
      </c>
      <c r="E19" s="175"/>
    </row>
    <row r="20" spans="1:5" ht="91.8" customHeight="1">
      <c r="A20" s="70" t="s">
        <v>148</v>
      </c>
      <c r="B20" s="70" t="s">
        <v>42</v>
      </c>
      <c r="C20" s="69" t="s">
        <v>45</v>
      </c>
      <c r="D20" s="168" t="s">
        <v>469</v>
      </c>
      <c r="E20" s="175"/>
    </row>
    <row r="21" spans="1:5" ht="99" customHeight="1">
      <c r="A21" s="70" t="s">
        <v>160</v>
      </c>
      <c r="B21" s="70" t="s">
        <v>395</v>
      </c>
      <c r="C21" s="69" t="s">
        <v>45</v>
      </c>
      <c r="D21" s="168" t="s">
        <v>470</v>
      </c>
      <c r="E21" s="175"/>
    </row>
    <row r="22" spans="1:5" ht="81.599999999999994">
      <c r="A22" s="70" t="s">
        <v>162</v>
      </c>
      <c r="B22" s="70" t="s">
        <v>48</v>
      </c>
      <c r="C22" s="69" t="s">
        <v>43</v>
      </c>
      <c r="D22" s="168" t="s">
        <v>471</v>
      </c>
      <c r="E22" s="175"/>
    </row>
    <row r="23" spans="1:5" ht="78.599999999999994" customHeight="1">
      <c r="A23" s="75" t="s">
        <v>33</v>
      </c>
      <c r="B23" s="70" t="s">
        <v>127</v>
      </c>
      <c r="C23" s="69" t="s">
        <v>43</v>
      </c>
      <c r="D23" s="168" t="s">
        <v>400</v>
      </c>
      <c r="E23" s="175"/>
    </row>
    <row r="24" spans="1:5" ht="85.8" customHeight="1">
      <c r="A24" s="70" t="s">
        <v>164</v>
      </c>
      <c r="B24" s="70" t="s">
        <v>42</v>
      </c>
      <c r="C24" s="69" t="s">
        <v>43</v>
      </c>
      <c r="D24" s="168" t="s">
        <v>401</v>
      </c>
      <c r="E24" s="175"/>
    </row>
    <row r="25" spans="1:5" ht="190.5" customHeight="1">
      <c r="A25" s="70" t="s">
        <v>152</v>
      </c>
      <c r="B25" s="70" t="s">
        <v>49</v>
      </c>
      <c r="C25" s="69" t="s">
        <v>45</v>
      </c>
      <c r="D25" s="168" t="s">
        <v>666</v>
      </c>
      <c r="E25" s="175"/>
    </row>
    <row r="26" spans="1:5" ht="90.6" customHeight="1">
      <c r="A26" s="70" t="s">
        <v>195</v>
      </c>
      <c r="B26" s="70" t="s">
        <v>563</v>
      </c>
      <c r="C26" s="69" t="s">
        <v>39</v>
      </c>
      <c r="D26" s="168" t="s">
        <v>560</v>
      </c>
      <c r="E26" s="175"/>
    </row>
    <row r="27" spans="1:5" ht="147.6" customHeight="1">
      <c r="A27" s="70" t="s">
        <v>177</v>
      </c>
      <c r="B27" s="70" t="s">
        <v>67</v>
      </c>
      <c r="C27" s="69" t="s">
        <v>39</v>
      </c>
      <c r="D27" s="168" t="s">
        <v>872</v>
      </c>
      <c r="E27" s="184"/>
    </row>
    <row r="28" spans="1:5" ht="149.25" customHeight="1">
      <c r="A28" s="70" t="s">
        <v>178</v>
      </c>
      <c r="B28" s="70" t="s">
        <v>694</v>
      </c>
      <c r="C28" s="69" t="s">
        <v>45</v>
      </c>
      <c r="D28" s="169" t="s">
        <v>695</v>
      </c>
      <c r="E28" s="175"/>
    </row>
    <row r="29" spans="1:5" ht="72.75" customHeight="1">
      <c r="A29" s="73" t="s">
        <v>179</v>
      </c>
      <c r="B29" s="70" t="s">
        <v>49</v>
      </c>
      <c r="C29" s="69" t="s">
        <v>45</v>
      </c>
      <c r="D29" s="168" t="s">
        <v>684</v>
      </c>
      <c r="E29" s="175"/>
    </row>
    <row r="30" spans="1:5" ht="156" customHeight="1">
      <c r="A30" s="73" t="s">
        <v>34</v>
      </c>
      <c r="B30" s="70" t="s">
        <v>42</v>
      </c>
      <c r="C30" s="69" t="s">
        <v>39</v>
      </c>
      <c r="D30" s="168" t="s">
        <v>219</v>
      </c>
      <c r="E30" s="175"/>
    </row>
    <row r="31" spans="1:5" ht="51.75" customHeight="1">
      <c r="A31" s="75" t="s">
        <v>30</v>
      </c>
      <c r="B31" s="70" t="s">
        <v>42</v>
      </c>
      <c r="C31" s="69" t="s">
        <v>43</v>
      </c>
      <c r="D31" s="168" t="s">
        <v>207</v>
      </c>
      <c r="E31" s="175"/>
    </row>
    <row r="32" spans="1:5" ht="110.4" customHeight="1">
      <c r="A32" s="70" t="s">
        <v>180</v>
      </c>
      <c r="B32" s="70" t="s">
        <v>130</v>
      </c>
      <c r="C32" s="31" t="s">
        <v>45</v>
      </c>
      <c r="D32" s="169" t="s">
        <v>472</v>
      </c>
      <c r="E32" s="175"/>
    </row>
    <row r="33" spans="1:5" ht="76.2" customHeight="1">
      <c r="A33" s="70" t="s">
        <v>181</v>
      </c>
      <c r="B33" s="70" t="s">
        <v>38</v>
      </c>
      <c r="C33" s="69" t="s">
        <v>402</v>
      </c>
      <c r="D33" s="168" t="s">
        <v>473</v>
      </c>
      <c r="E33" s="175"/>
    </row>
    <row r="34" spans="1:5" ht="32.4" customHeight="1">
      <c r="A34" s="70" t="s">
        <v>182</v>
      </c>
      <c r="B34" s="70" t="s">
        <v>40</v>
      </c>
      <c r="C34" s="31" t="s">
        <v>45</v>
      </c>
      <c r="D34" s="169" t="s">
        <v>474</v>
      </c>
      <c r="E34" s="175"/>
    </row>
    <row r="35" spans="1:5" ht="20.399999999999999">
      <c r="A35" s="70" t="s">
        <v>183</v>
      </c>
      <c r="B35" s="70" t="s">
        <v>41</v>
      </c>
      <c r="C35" s="31" t="s">
        <v>45</v>
      </c>
      <c r="D35" s="169" t="s">
        <v>475</v>
      </c>
      <c r="E35" s="175"/>
    </row>
    <row r="36" spans="1:5" ht="20.399999999999999">
      <c r="A36" s="70" t="s">
        <v>184</v>
      </c>
      <c r="B36" s="70" t="s">
        <v>42</v>
      </c>
      <c r="C36" s="31" t="s">
        <v>45</v>
      </c>
      <c r="D36" s="169" t="s">
        <v>476</v>
      </c>
      <c r="E36" s="175"/>
    </row>
    <row r="37" spans="1:5" ht="32.25" customHeight="1">
      <c r="A37" s="70" t="s">
        <v>185</v>
      </c>
      <c r="B37" s="70" t="s">
        <v>42</v>
      </c>
      <c r="C37" s="69" t="s">
        <v>43</v>
      </c>
      <c r="D37" s="168" t="s">
        <v>477</v>
      </c>
      <c r="E37" s="175"/>
    </row>
    <row r="38" spans="1:5">
      <c r="A38" s="70" t="s">
        <v>186</v>
      </c>
      <c r="B38" s="70" t="s">
        <v>42</v>
      </c>
      <c r="C38" s="69" t="s">
        <v>43</v>
      </c>
      <c r="D38" s="168" t="s">
        <v>478</v>
      </c>
      <c r="E38" s="175"/>
    </row>
    <row r="39" spans="1:5" ht="113.4" customHeight="1">
      <c r="A39" s="70" t="s">
        <v>187</v>
      </c>
      <c r="B39" s="70" t="s">
        <v>42</v>
      </c>
      <c r="C39" s="69" t="s">
        <v>45</v>
      </c>
      <c r="D39" s="168" t="s">
        <v>479</v>
      </c>
      <c r="E39" s="175"/>
    </row>
    <row r="40" spans="1:5" ht="109.8" customHeight="1">
      <c r="A40" s="70" t="s">
        <v>188</v>
      </c>
      <c r="B40" s="70" t="s">
        <v>395</v>
      </c>
      <c r="C40" s="69" t="s">
        <v>45</v>
      </c>
      <c r="D40" s="169" t="s">
        <v>480</v>
      </c>
      <c r="E40" s="175"/>
    </row>
    <row r="41" spans="1:5" ht="40.200000000000003" customHeight="1">
      <c r="A41" s="70" t="s">
        <v>194</v>
      </c>
      <c r="B41" s="70" t="s">
        <v>46</v>
      </c>
      <c r="C41" s="69" t="s">
        <v>43</v>
      </c>
      <c r="D41" s="168" t="s">
        <v>481</v>
      </c>
      <c r="E41" s="175"/>
    </row>
    <row r="42" spans="1:5" ht="22.2" customHeight="1">
      <c r="A42" s="73" t="s">
        <v>172</v>
      </c>
      <c r="B42" s="70" t="s">
        <v>42</v>
      </c>
      <c r="C42" s="69" t="s">
        <v>43</v>
      </c>
      <c r="D42" s="168" t="s">
        <v>208</v>
      </c>
      <c r="E42" s="175"/>
    </row>
    <row r="43" spans="1:5" ht="95.4" customHeight="1">
      <c r="A43" s="70" t="s">
        <v>153</v>
      </c>
      <c r="B43" s="76" t="s">
        <v>42</v>
      </c>
      <c r="C43" s="69" t="s">
        <v>45</v>
      </c>
      <c r="D43" s="168" t="s">
        <v>210</v>
      </c>
      <c r="E43" s="175"/>
    </row>
    <row r="44" spans="1:5" ht="94.5" customHeight="1">
      <c r="A44" s="70" t="s">
        <v>163</v>
      </c>
      <c r="B44" s="70" t="s">
        <v>53</v>
      </c>
      <c r="C44" s="69" t="s">
        <v>43</v>
      </c>
      <c r="D44" s="168" t="s">
        <v>211</v>
      </c>
      <c r="E44" s="175"/>
    </row>
    <row r="45" spans="1:5" ht="100.8" customHeight="1">
      <c r="A45" s="73" t="s">
        <v>35</v>
      </c>
      <c r="B45" s="70" t="s">
        <v>41</v>
      </c>
      <c r="C45" s="69" t="s">
        <v>45</v>
      </c>
      <c r="D45" s="169" t="s">
        <v>482</v>
      </c>
      <c r="E45" s="175"/>
    </row>
    <row r="46" spans="1:5" ht="58.8" customHeight="1">
      <c r="A46" s="70" t="s">
        <v>196</v>
      </c>
      <c r="B46" s="70" t="s">
        <v>41</v>
      </c>
      <c r="C46" s="69" t="s">
        <v>43</v>
      </c>
      <c r="D46" s="168" t="s">
        <v>209</v>
      </c>
      <c r="E46" s="175"/>
    </row>
    <row r="47" spans="1:5" s="78" customFormat="1" ht="105" customHeight="1">
      <c r="A47" s="73" t="s">
        <v>404</v>
      </c>
      <c r="B47" s="76" t="s">
        <v>49</v>
      </c>
      <c r="C47" s="77" t="s">
        <v>45</v>
      </c>
      <c r="D47" s="168" t="s">
        <v>702</v>
      </c>
      <c r="E47" s="176"/>
    </row>
    <row r="48" spans="1:5" s="78" customFormat="1" ht="81.599999999999994" customHeight="1">
      <c r="A48" s="89" t="s">
        <v>410</v>
      </c>
      <c r="B48" s="70" t="s">
        <v>42</v>
      </c>
      <c r="C48" s="69" t="s">
        <v>43</v>
      </c>
      <c r="D48" s="168" t="s">
        <v>844</v>
      </c>
      <c r="E48" s="176"/>
    </row>
    <row r="49" spans="1:5" s="78" customFormat="1" ht="89.25" customHeight="1">
      <c r="A49" s="75" t="s">
        <v>15</v>
      </c>
      <c r="B49" s="70" t="s">
        <v>130</v>
      </c>
      <c r="C49" s="69" t="s">
        <v>39</v>
      </c>
      <c r="D49" s="169" t="s">
        <v>406</v>
      </c>
      <c r="E49" s="176"/>
    </row>
    <row r="50" spans="1:5" s="78" customFormat="1" ht="72.75" customHeight="1">
      <c r="A50" s="75" t="s">
        <v>22</v>
      </c>
      <c r="B50" s="70" t="s">
        <v>16</v>
      </c>
      <c r="C50" s="69" t="s">
        <v>39</v>
      </c>
      <c r="D50" s="168" t="s">
        <v>199</v>
      </c>
      <c r="E50" s="176"/>
    </row>
    <row r="51" spans="1:5" s="78" customFormat="1" ht="153">
      <c r="A51" s="75" t="s">
        <v>18</v>
      </c>
      <c r="B51" s="79" t="s">
        <v>873</v>
      </c>
      <c r="C51" s="69" t="s">
        <v>39</v>
      </c>
      <c r="D51" s="168" t="s">
        <v>874</v>
      </c>
      <c r="E51" s="176"/>
    </row>
    <row r="52" spans="1:5" s="78" customFormat="1" ht="81.599999999999994">
      <c r="A52" s="75" t="s">
        <v>19</v>
      </c>
      <c r="B52" s="70" t="s">
        <v>562</v>
      </c>
      <c r="C52" s="31" t="s">
        <v>45</v>
      </c>
      <c r="D52" s="169" t="s">
        <v>483</v>
      </c>
      <c r="E52" s="176"/>
    </row>
    <row r="53" spans="1:5" s="78" customFormat="1" ht="88.2" customHeight="1">
      <c r="A53" s="75" t="s">
        <v>20</v>
      </c>
      <c r="B53" s="70" t="s">
        <v>562</v>
      </c>
      <c r="C53" s="31" t="s">
        <v>45</v>
      </c>
      <c r="D53" s="169" t="s">
        <v>484</v>
      </c>
      <c r="E53" s="176"/>
    </row>
    <row r="54" spans="1:5" s="78" customFormat="1" ht="42" customHeight="1">
      <c r="A54" s="75" t="s">
        <v>17</v>
      </c>
      <c r="B54" s="70" t="s">
        <v>562</v>
      </c>
      <c r="C54" s="69" t="s">
        <v>39</v>
      </c>
      <c r="D54" s="168" t="s">
        <v>463</v>
      </c>
      <c r="E54" s="176"/>
    </row>
    <row r="55" spans="1:5" s="78" customFormat="1" ht="39" customHeight="1">
      <c r="A55" s="75" t="s">
        <v>21</v>
      </c>
      <c r="B55" s="70" t="s">
        <v>562</v>
      </c>
      <c r="C55" s="69" t="s">
        <v>39</v>
      </c>
      <c r="D55" s="168" t="s">
        <v>673</v>
      </c>
      <c r="E55" s="176"/>
    </row>
    <row r="56" spans="1:5" ht="69.599999999999994" customHeight="1">
      <c r="A56" s="75" t="s">
        <v>27</v>
      </c>
      <c r="B56" s="70" t="s">
        <v>53</v>
      </c>
      <c r="C56" s="69" t="s">
        <v>39</v>
      </c>
      <c r="D56" s="168" t="s">
        <v>200</v>
      </c>
      <c r="E56" s="175"/>
    </row>
    <row r="57" spans="1:5" ht="55.2" customHeight="1">
      <c r="A57" s="75" t="s">
        <v>25</v>
      </c>
      <c r="B57" s="70" t="s">
        <v>26</v>
      </c>
      <c r="C57" s="69" t="s">
        <v>39</v>
      </c>
      <c r="D57" s="168" t="s">
        <v>203</v>
      </c>
      <c r="E57" s="175"/>
    </row>
    <row r="58" spans="1:5" s="78" customFormat="1" ht="116.4" customHeight="1">
      <c r="A58" s="75" t="s">
        <v>24</v>
      </c>
      <c r="B58" s="70" t="s">
        <v>49</v>
      </c>
      <c r="C58" s="69" t="s">
        <v>45</v>
      </c>
      <c r="D58" s="168" t="s">
        <v>215</v>
      </c>
      <c r="E58" s="176"/>
    </row>
    <row r="59" spans="1:5" s="78" customFormat="1" ht="101.25" customHeight="1">
      <c r="A59" s="75" t="s">
        <v>28</v>
      </c>
      <c r="B59" s="70" t="s">
        <v>53</v>
      </c>
      <c r="C59" s="69" t="s">
        <v>39</v>
      </c>
      <c r="D59" s="168" t="s">
        <v>204</v>
      </c>
      <c r="E59" s="176"/>
    </row>
    <row r="60" spans="1:5" s="78" customFormat="1" ht="75" customHeight="1">
      <c r="A60" s="75" t="s">
        <v>32</v>
      </c>
      <c r="B60" s="70" t="s">
        <v>130</v>
      </c>
      <c r="C60" s="69" t="s">
        <v>39</v>
      </c>
      <c r="D60" s="168" t="s">
        <v>205</v>
      </c>
      <c r="E60" s="176"/>
    </row>
    <row r="61" spans="1:5" s="78" customFormat="1" ht="135" customHeight="1">
      <c r="A61" s="73" t="s">
        <v>375</v>
      </c>
      <c r="B61" s="134" t="s">
        <v>221</v>
      </c>
      <c r="C61" s="31" t="s">
        <v>45</v>
      </c>
      <c r="D61" s="170" t="s">
        <v>667</v>
      </c>
      <c r="E61" s="176"/>
    </row>
    <row r="62" spans="1:5" s="78" customFormat="1" ht="198.6" customHeight="1">
      <c r="A62" s="73" t="s">
        <v>222</v>
      </c>
      <c r="B62" s="76" t="s">
        <v>53</v>
      </c>
      <c r="C62" s="77" t="s">
        <v>43</v>
      </c>
      <c r="D62" s="168" t="s">
        <v>845</v>
      </c>
      <c r="E62" s="176"/>
    </row>
    <row r="63" spans="1:5" s="78" customFormat="1" ht="59.4" customHeight="1">
      <c r="A63" s="75" t="s">
        <v>228</v>
      </c>
      <c r="B63" s="70" t="s">
        <v>221</v>
      </c>
      <c r="C63" s="69" t="s">
        <v>43</v>
      </c>
      <c r="D63" s="168" t="s">
        <v>841</v>
      </c>
      <c r="E63" s="176"/>
    </row>
    <row r="64" spans="1:5" s="78" customFormat="1" ht="36.6" customHeight="1">
      <c r="A64" s="75" t="s">
        <v>372</v>
      </c>
      <c r="B64" s="70" t="s">
        <v>53</v>
      </c>
      <c r="C64" s="69" t="s">
        <v>43</v>
      </c>
      <c r="D64" s="171" t="s">
        <v>376</v>
      </c>
      <c r="E64" s="176"/>
    </row>
    <row r="65" spans="1:5" s="81" customFormat="1" ht="20.399999999999999">
      <c r="A65" s="91" t="s">
        <v>417</v>
      </c>
      <c r="B65" s="70" t="s">
        <v>486</v>
      </c>
      <c r="C65" s="69" t="s">
        <v>45</v>
      </c>
      <c r="D65" s="168" t="s">
        <v>418</v>
      </c>
      <c r="E65" s="177"/>
    </row>
    <row r="66" spans="1:5" s="40" customFormat="1" ht="46.8" customHeight="1">
      <c r="A66" s="82" t="s">
        <v>383</v>
      </c>
      <c r="B66" s="82" t="s">
        <v>300</v>
      </c>
      <c r="C66" s="83" t="s">
        <v>43</v>
      </c>
      <c r="D66" s="172" t="s">
        <v>687</v>
      </c>
      <c r="E66" s="178"/>
    </row>
    <row r="67" spans="1:5" s="40" customFormat="1" ht="38.4" customHeight="1">
      <c r="A67" s="82" t="s">
        <v>384</v>
      </c>
      <c r="B67" s="82" t="s">
        <v>300</v>
      </c>
      <c r="C67" s="83" t="s">
        <v>43</v>
      </c>
      <c r="D67" s="172" t="s">
        <v>663</v>
      </c>
      <c r="E67" s="178"/>
    </row>
    <row r="68" spans="1:5" s="40" customFormat="1" ht="33.6" customHeight="1">
      <c r="A68" s="82" t="s">
        <v>780</v>
      </c>
      <c r="B68" s="82" t="s">
        <v>41</v>
      </c>
      <c r="C68" s="83" t="s">
        <v>43</v>
      </c>
      <c r="D68" s="172" t="s">
        <v>798</v>
      </c>
      <c r="E68" s="178"/>
    </row>
    <row r="69" spans="1:5" s="40" customFormat="1" ht="34.200000000000003" customHeight="1">
      <c r="A69" s="82" t="s">
        <v>380</v>
      </c>
      <c r="B69" s="82" t="s">
        <v>300</v>
      </c>
      <c r="C69" s="83" t="s">
        <v>43</v>
      </c>
      <c r="D69" s="172" t="s">
        <v>867</v>
      </c>
      <c r="E69" s="178"/>
    </row>
    <row r="70" spans="1:5" s="40" customFormat="1" ht="30.6" customHeight="1">
      <c r="A70" s="92" t="s">
        <v>647</v>
      </c>
      <c r="B70" s="92" t="s">
        <v>53</v>
      </c>
      <c r="C70" s="93" t="s">
        <v>45</v>
      </c>
      <c r="D70" s="174" t="s">
        <v>648</v>
      </c>
      <c r="E70" s="179"/>
    </row>
    <row r="71" spans="1:5" s="84" customFormat="1" ht="96.6" customHeight="1">
      <c r="A71" s="134" t="s">
        <v>388</v>
      </c>
      <c r="B71" s="134" t="s">
        <v>389</v>
      </c>
      <c r="C71" s="31" t="s">
        <v>391</v>
      </c>
      <c r="D71" s="169" t="s">
        <v>668</v>
      </c>
      <c r="E71" s="180"/>
    </row>
    <row r="72" spans="1:5" s="84" customFormat="1" ht="32.4" customHeight="1">
      <c r="A72" s="134" t="s">
        <v>390</v>
      </c>
      <c r="B72" s="134" t="s">
        <v>389</v>
      </c>
      <c r="C72" s="31" t="s">
        <v>391</v>
      </c>
      <c r="D72" s="173" t="s">
        <v>659</v>
      </c>
      <c r="E72" s="180"/>
    </row>
    <row r="73" spans="1:5">
      <c r="A73" s="134" t="s">
        <v>419</v>
      </c>
      <c r="B73" s="70" t="s">
        <v>420</v>
      </c>
      <c r="C73" s="31" t="s">
        <v>39</v>
      </c>
      <c r="D73" s="173" t="s">
        <v>421</v>
      </c>
      <c r="E73" s="175"/>
    </row>
    <row r="74" spans="1:5" ht="126" customHeight="1">
      <c r="A74" s="134" t="s">
        <v>425</v>
      </c>
      <c r="B74" s="134" t="s">
        <v>67</v>
      </c>
      <c r="C74" s="31" t="s">
        <v>45</v>
      </c>
      <c r="D74" s="173" t="s">
        <v>487</v>
      </c>
      <c r="E74" s="175"/>
    </row>
    <row r="75" spans="1:5" ht="81.599999999999994">
      <c r="A75" s="134" t="s">
        <v>424</v>
      </c>
      <c r="B75" s="134" t="s">
        <v>526</v>
      </c>
      <c r="C75" s="31" t="s">
        <v>45</v>
      </c>
      <c r="D75" s="173" t="s">
        <v>488</v>
      </c>
      <c r="E75" s="175"/>
    </row>
    <row r="76" spans="1:5" ht="71.400000000000006">
      <c r="A76" s="134" t="s">
        <v>423</v>
      </c>
      <c r="B76" s="134" t="s">
        <v>846</v>
      </c>
      <c r="C76" s="31" t="s">
        <v>45</v>
      </c>
      <c r="D76" s="173" t="s">
        <v>847</v>
      </c>
      <c r="E76" s="175"/>
    </row>
    <row r="77" spans="1:5" ht="112.2" customHeight="1">
      <c r="A77" s="134" t="s">
        <v>422</v>
      </c>
      <c r="B77" s="134" t="s">
        <v>42</v>
      </c>
      <c r="C77" s="31" t="s">
        <v>39</v>
      </c>
      <c r="D77" s="173" t="s">
        <v>489</v>
      </c>
      <c r="E77" s="175"/>
    </row>
    <row r="78" spans="1:5" s="33" customFormat="1" ht="99.6" customHeight="1">
      <c r="A78" s="134" t="s">
        <v>443</v>
      </c>
      <c r="B78" s="134" t="s">
        <v>606</v>
      </c>
      <c r="C78" s="31" t="s">
        <v>45</v>
      </c>
      <c r="D78" s="169" t="s">
        <v>669</v>
      </c>
      <c r="E78" s="183"/>
    </row>
    <row r="79" spans="1:5" s="33" customFormat="1" ht="61.2">
      <c r="A79" s="134" t="s">
        <v>444</v>
      </c>
      <c r="B79" s="134" t="s">
        <v>607</v>
      </c>
      <c r="C79" s="31" t="s">
        <v>45</v>
      </c>
      <c r="D79" s="169" t="s">
        <v>670</v>
      </c>
      <c r="E79" s="181"/>
    </row>
    <row r="80" spans="1:5" s="40" customFormat="1" ht="117" customHeight="1">
      <c r="A80" s="135" t="s">
        <v>292</v>
      </c>
      <c r="B80" s="134" t="s">
        <v>41</v>
      </c>
      <c r="C80" s="31" t="s">
        <v>45</v>
      </c>
      <c r="D80" s="169" t="s">
        <v>491</v>
      </c>
      <c r="E80" s="178"/>
    </row>
    <row r="81" spans="1:19" s="65" customFormat="1" ht="57" customHeight="1">
      <c r="A81" s="189" t="s">
        <v>644</v>
      </c>
      <c r="B81" s="134" t="s">
        <v>654</v>
      </c>
      <c r="C81" s="69" t="s">
        <v>45</v>
      </c>
      <c r="D81" s="169" t="s">
        <v>696</v>
      </c>
      <c r="E81" s="184"/>
      <c r="F81" s="74"/>
      <c r="G81" s="74"/>
      <c r="H81" s="74"/>
      <c r="I81" s="74"/>
      <c r="J81" s="74"/>
      <c r="K81" s="74"/>
      <c r="L81" s="74"/>
      <c r="M81" s="74"/>
      <c r="N81" s="74"/>
      <c r="O81" s="74"/>
      <c r="P81" s="74"/>
      <c r="Q81" s="74"/>
      <c r="R81" s="74"/>
      <c r="S81" s="74"/>
    </row>
    <row r="82" spans="1:19" s="65" customFormat="1" ht="30.6">
      <c r="A82" s="190" t="s">
        <v>645</v>
      </c>
      <c r="B82" s="134" t="s">
        <v>389</v>
      </c>
      <c r="C82" s="69" t="s">
        <v>45</v>
      </c>
      <c r="D82" s="169" t="s">
        <v>660</v>
      </c>
      <c r="E82" s="184"/>
      <c r="F82" s="74"/>
      <c r="G82" s="74"/>
      <c r="H82" s="74"/>
      <c r="I82" s="74"/>
      <c r="J82" s="74"/>
      <c r="K82" s="74"/>
      <c r="L82" s="74"/>
      <c r="M82" s="74"/>
      <c r="N82" s="74"/>
      <c r="O82" s="74"/>
      <c r="P82" s="74"/>
      <c r="Q82" s="74"/>
      <c r="R82" s="74"/>
      <c r="S82" s="74"/>
    </row>
    <row r="83" spans="1:19" ht="142.80000000000001">
      <c r="A83" s="134" t="s">
        <v>447</v>
      </c>
      <c r="B83" s="134" t="s">
        <v>53</v>
      </c>
      <c r="C83" s="69" t="s">
        <v>39</v>
      </c>
      <c r="D83" s="169" t="s">
        <v>564</v>
      </c>
      <c r="E83" s="175"/>
    </row>
    <row r="84" spans="1:19" s="86" customFormat="1" ht="189.6" customHeight="1">
      <c r="A84" s="75" t="s">
        <v>378</v>
      </c>
      <c r="B84" s="193" t="s">
        <v>848</v>
      </c>
      <c r="C84" s="31" t="s">
        <v>45</v>
      </c>
      <c r="D84" s="169" t="s">
        <v>681</v>
      </c>
      <c r="E84" s="185"/>
    </row>
    <row r="85" spans="1:19" s="40" customFormat="1" ht="196.2" customHeight="1">
      <c r="A85" s="75" t="s">
        <v>377</v>
      </c>
      <c r="B85" s="193" t="s">
        <v>849</v>
      </c>
      <c r="C85" s="31" t="s">
        <v>45</v>
      </c>
      <c r="D85" s="169" t="s">
        <v>682</v>
      </c>
      <c r="E85" s="183"/>
    </row>
    <row r="86" spans="1:19" s="40" customFormat="1" ht="44.4" customHeight="1">
      <c r="A86" s="92" t="s">
        <v>460</v>
      </c>
      <c r="B86" s="92" t="s">
        <v>640</v>
      </c>
      <c r="C86" s="93" t="s">
        <v>43</v>
      </c>
      <c r="D86" s="174" t="s">
        <v>459</v>
      </c>
      <c r="E86" s="179"/>
    </row>
    <row r="87" spans="1:19" s="40" customFormat="1" ht="112.2" customHeight="1">
      <c r="A87" s="70" t="s">
        <v>650</v>
      </c>
      <c r="B87" s="92" t="s">
        <v>652</v>
      </c>
      <c r="C87" s="93" t="s">
        <v>43</v>
      </c>
      <c r="D87" s="174" t="s">
        <v>662</v>
      </c>
      <c r="E87" s="179"/>
    </row>
    <row r="88" spans="1:19" s="40" customFormat="1" ht="212.4" customHeight="1">
      <c r="A88" s="88" t="s">
        <v>651</v>
      </c>
      <c r="B88" s="92" t="s">
        <v>850</v>
      </c>
      <c r="C88" s="93" t="s">
        <v>45</v>
      </c>
      <c r="D88" s="174" t="s">
        <v>851</v>
      </c>
      <c r="E88" s="179"/>
    </row>
    <row r="89" spans="1:19" s="40" customFormat="1" ht="81.599999999999994" customHeight="1">
      <c r="A89" s="92" t="s">
        <v>638</v>
      </c>
      <c r="B89" s="75" t="s">
        <v>53</v>
      </c>
      <c r="C89" s="93" t="s">
        <v>45</v>
      </c>
      <c r="D89" s="174" t="s">
        <v>649</v>
      </c>
      <c r="E89" s="179"/>
    </row>
    <row r="90" spans="1:19" s="40" customFormat="1" ht="247.8" customHeight="1">
      <c r="A90" s="92" t="s">
        <v>639</v>
      </c>
      <c r="B90" s="192" t="s">
        <v>852</v>
      </c>
      <c r="C90" s="93" t="s">
        <v>45</v>
      </c>
      <c r="D90" s="174" t="s">
        <v>655</v>
      </c>
      <c r="E90" s="179"/>
    </row>
    <row r="91" spans="1:19" s="40" customFormat="1" ht="40.200000000000003" customHeight="1">
      <c r="A91" s="92" t="s">
        <v>653</v>
      </c>
      <c r="B91" s="92" t="s">
        <v>389</v>
      </c>
      <c r="C91" s="93" t="s">
        <v>43</v>
      </c>
      <c r="D91" s="174" t="s">
        <v>642</v>
      </c>
      <c r="E91" s="179"/>
    </row>
    <row r="92" spans="1:19" s="40" customFormat="1" ht="51" customHeight="1">
      <c r="A92" s="92" t="s">
        <v>643</v>
      </c>
      <c r="B92" s="92" t="s">
        <v>389</v>
      </c>
      <c r="C92" s="93" t="s">
        <v>45</v>
      </c>
      <c r="D92" s="174" t="s">
        <v>685</v>
      </c>
      <c r="E92" s="179"/>
    </row>
    <row r="93" spans="1:19">
      <c r="A93" s="70" t="s">
        <v>736</v>
      </c>
      <c r="B93" s="70" t="s">
        <v>737</v>
      </c>
      <c r="C93" s="69" t="s">
        <v>45</v>
      </c>
      <c r="D93" s="167" t="s">
        <v>742</v>
      </c>
      <c r="E93" s="175"/>
    </row>
    <row r="94" spans="1:19" s="40" customFormat="1" ht="36" customHeight="1">
      <c r="A94" s="92" t="s">
        <v>731</v>
      </c>
      <c r="B94" s="70" t="s">
        <v>40</v>
      </c>
      <c r="C94" s="69" t="s">
        <v>43</v>
      </c>
      <c r="D94" s="167" t="s">
        <v>734</v>
      </c>
      <c r="E94" s="179"/>
    </row>
    <row r="95" spans="1:19" s="40" customFormat="1" ht="37.200000000000003" customHeight="1">
      <c r="A95" s="92" t="s">
        <v>732</v>
      </c>
      <c r="B95" s="70" t="s">
        <v>42</v>
      </c>
      <c r="C95" s="69" t="s">
        <v>43</v>
      </c>
      <c r="D95" s="167" t="s">
        <v>735</v>
      </c>
      <c r="E95" s="179"/>
    </row>
    <row r="96" spans="1:19" s="40" customFormat="1" ht="51" customHeight="1">
      <c r="A96" s="92" t="s">
        <v>797</v>
      </c>
      <c r="B96" s="70" t="s">
        <v>38</v>
      </c>
      <c r="C96" s="69" t="s">
        <v>43</v>
      </c>
      <c r="D96" s="167" t="s">
        <v>743</v>
      </c>
      <c r="E96" s="179"/>
    </row>
    <row r="97" spans="1:5" s="40" customFormat="1" ht="35.4" customHeight="1">
      <c r="A97" s="92" t="s">
        <v>738</v>
      </c>
      <c r="B97" s="70" t="s">
        <v>739</v>
      </c>
      <c r="C97" s="69" t="s">
        <v>43</v>
      </c>
      <c r="D97" s="244" t="s">
        <v>799</v>
      </c>
      <c r="E97" s="179"/>
    </row>
    <row r="98" spans="1:5" s="40" customFormat="1" ht="28.8" customHeight="1">
      <c r="A98" s="92" t="s">
        <v>741</v>
      </c>
      <c r="B98" s="70" t="s">
        <v>739</v>
      </c>
      <c r="C98" s="69" t="s">
        <v>43</v>
      </c>
      <c r="D98" s="244" t="s">
        <v>800</v>
      </c>
      <c r="E98" s="179"/>
    </row>
    <row r="99" spans="1:5" s="40" customFormat="1" ht="109.8" customHeight="1">
      <c r="A99" s="134" t="s">
        <v>747</v>
      </c>
      <c r="B99" s="82" t="s">
        <v>840</v>
      </c>
      <c r="C99" s="83" t="s">
        <v>43</v>
      </c>
      <c r="D99" s="174" t="s">
        <v>837</v>
      </c>
      <c r="E99" s="179"/>
    </row>
    <row r="100" spans="1:5" s="40" customFormat="1" ht="36.6" customHeight="1">
      <c r="A100" s="134" t="s">
        <v>791</v>
      </c>
      <c r="B100" s="82" t="s">
        <v>793</v>
      </c>
      <c r="C100" s="83" t="s">
        <v>45</v>
      </c>
      <c r="D100" s="75" t="s">
        <v>796</v>
      </c>
      <c r="E100" s="87"/>
    </row>
    <row r="101" spans="1:5" s="40" customFormat="1" ht="31.8" customHeight="1">
      <c r="A101" s="134" t="s">
        <v>790</v>
      </c>
      <c r="B101" s="82" t="s">
        <v>792</v>
      </c>
      <c r="C101" s="83" t="s">
        <v>45</v>
      </c>
      <c r="D101" s="75" t="s">
        <v>838</v>
      </c>
      <c r="E101" s="87"/>
    </row>
    <row r="102" spans="1:5" s="40" customFormat="1" ht="19.95" customHeight="1">
      <c r="A102" s="134" t="s">
        <v>381</v>
      </c>
      <c r="B102" s="82" t="s">
        <v>300</v>
      </c>
      <c r="C102" s="83" t="s">
        <v>43</v>
      </c>
      <c r="D102" s="174" t="s">
        <v>839</v>
      </c>
      <c r="E102" s="179"/>
    </row>
    <row r="103" spans="1:5" s="40" customFormat="1" ht="19.95" customHeight="1">
      <c r="A103" s="134" t="s">
        <v>781</v>
      </c>
      <c r="B103" s="82" t="s">
        <v>53</v>
      </c>
      <c r="C103" s="83" t="s">
        <v>39</v>
      </c>
      <c r="D103" s="245" t="s">
        <v>801</v>
      </c>
      <c r="E103" s="179"/>
    </row>
    <row r="104" spans="1:5" s="40" customFormat="1" ht="19.95" customHeight="1">
      <c r="A104" s="134" t="s">
        <v>691</v>
      </c>
      <c r="B104" s="82" t="s">
        <v>300</v>
      </c>
      <c r="C104" s="83" t="s">
        <v>43</v>
      </c>
      <c r="D104" s="174" t="s">
        <v>868</v>
      </c>
      <c r="E104" s="179"/>
    </row>
    <row r="105" spans="1:5" s="40" customFormat="1" ht="19.95" customHeight="1">
      <c r="A105" s="134" t="s">
        <v>692</v>
      </c>
      <c r="B105" s="82" t="s">
        <v>300</v>
      </c>
      <c r="C105" s="83" t="s">
        <v>43</v>
      </c>
      <c r="D105" s="174" t="s">
        <v>866</v>
      </c>
      <c r="E105" s="179"/>
    </row>
    <row r="106" spans="1:5" s="40" customFormat="1" ht="19.95" customHeight="1">
      <c r="A106" s="134" t="s">
        <v>693</v>
      </c>
      <c r="B106" s="82" t="s">
        <v>300</v>
      </c>
      <c r="C106" s="83" t="s">
        <v>43</v>
      </c>
      <c r="D106" s="75"/>
      <c r="E106" s="87"/>
    </row>
    <row r="107" spans="1:5" s="40" customFormat="1" ht="19.95" customHeight="1">
      <c r="A107" s="134" t="s">
        <v>746</v>
      </c>
      <c r="B107" s="82" t="s">
        <v>300</v>
      </c>
      <c r="C107" s="83" t="s">
        <v>43</v>
      </c>
      <c r="D107" s="75"/>
      <c r="E107" s="87"/>
    </row>
    <row r="108" spans="1:5">
      <c r="B108" s="88"/>
      <c r="D108" s="78"/>
    </row>
    <row r="109" spans="1:5">
      <c r="A109" s="41"/>
      <c r="B109" s="94"/>
      <c r="D109" s="41"/>
    </row>
    <row r="110" spans="1:5">
      <c r="A110" s="39" t="s">
        <v>757</v>
      </c>
      <c r="B110" s="94"/>
      <c r="D110" s="41"/>
    </row>
    <row r="112" spans="1:5" ht="30.6">
      <c r="A112" s="88" t="s">
        <v>671</v>
      </c>
      <c r="B112" s="74" t="s">
        <v>29</v>
      </c>
      <c r="C112" s="74" t="s">
        <v>656</v>
      </c>
      <c r="D112" s="88"/>
    </row>
    <row r="113" spans="1:3" ht="30.6">
      <c r="A113" s="88" t="s">
        <v>492</v>
      </c>
      <c r="B113" s="74" t="s">
        <v>29</v>
      </c>
      <c r="C113" s="74" t="s">
        <v>657</v>
      </c>
    </row>
    <row r="114" spans="1:3" ht="30.6">
      <c r="A114" s="88" t="s">
        <v>672</v>
      </c>
      <c r="B114" s="74" t="s">
        <v>29</v>
      </c>
      <c r="C114" s="74" t="s">
        <v>658</v>
      </c>
    </row>
    <row r="115" spans="1:3" ht="83.4" customHeight="1"/>
    <row r="116" spans="1:3" ht="61.2">
      <c r="A116" s="88" t="s">
        <v>493</v>
      </c>
    </row>
  </sheetData>
  <autoFilter ref="A1:A116" xr:uid="{00000000-0009-0000-0000-000003000000}"/>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1"/>
  <sheetViews>
    <sheetView workbookViewId="0">
      <selection activeCell="C21" sqref="C21"/>
    </sheetView>
  </sheetViews>
  <sheetFormatPr baseColWidth="10" defaultRowHeight="12.6"/>
  <cols>
    <col min="1" max="1" width="39.453125" style="154" customWidth="1"/>
    <col min="2" max="2" width="25.6328125" style="154" customWidth="1"/>
    <col min="3" max="3" width="10.6328125" style="154" customWidth="1"/>
    <col min="4" max="4" width="48.90625" style="154" customWidth="1"/>
    <col min="5" max="16384" width="10.90625" style="154"/>
  </cols>
  <sheetData>
    <row r="1" spans="1:4" ht="13.2">
      <c r="A1" s="139" t="s">
        <v>51</v>
      </c>
      <c r="B1" s="140" t="s">
        <v>50</v>
      </c>
      <c r="C1" s="140" t="s">
        <v>52</v>
      </c>
      <c r="D1" s="140" t="s">
        <v>567</v>
      </c>
    </row>
    <row r="2" spans="1:4" ht="39.6">
      <c r="A2" s="141" t="s">
        <v>571</v>
      </c>
      <c r="B2" s="142" t="s">
        <v>363</v>
      </c>
      <c r="C2" s="143" t="s">
        <v>39</v>
      </c>
      <c r="D2" s="144" t="s">
        <v>603</v>
      </c>
    </row>
    <row r="3" spans="1:4" ht="66">
      <c r="A3" s="141" t="s">
        <v>47</v>
      </c>
      <c r="B3" s="142" t="s">
        <v>458</v>
      </c>
      <c r="C3" s="143" t="s">
        <v>39</v>
      </c>
      <c r="D3" s="144" t="s">
        <v>579</v>
      </c>
    </row>
    <row r="4" spans="1:4" ht="52.8">
      <c r="A4" s="141" t="s">
        <v>190</v>
      </c>
      <c r="B4" s="142" t="s">
        <v>575</v>
      </c>
      <c r="C4" s="143" t="s">
        <v>39</v>
      </c>
      <c r="D4" s="144" t="s">
        <v>568</v>
      </c>
    </row>
    <row r="5" spans="1:4" ht="26.4">
      <c r="A5" s="141" t="s">
        <v>177</v>
      </c>
      <c r="B5" s="142" t="s">
        <v>363</v>
      </c>
      <c r="C5" s="143" t="s">
        <v>39</v>
      </c>
      <c r="D5" s="144" t="s">
        <v>580</v>
      </c>
    </row>
    <row r="6" spans="1:4" ht="13.2">
      <c r="A6" s="141" t="s">
        <v>572</v>
      </c>
      <c r="B6" s="142" t="s">
        <v>587</v>
      </c>
      <c r="C6" s="143" t="s">
        <v>39</v>
      </c>
      <c r="D6" s="144" t="s">
        <v>581</v>
      </c>
    </row>
    <row r="7" spans="1:4" ht="26.4">
      <c r="A7" s="141" t="s">
        <v>573</v>
      </c>
      <c r="B7" s="142" t="s">
        <v>569</v>
      </c>
      <c r="C7" s="143" t="s">
        <v>43</v>
      </c>
      <c r="D7" s="144"/>
    </row>
    <row r="8" spans="1:4" ht="26.4">
      <c r="A8" s="152" t="s">
        <v>379</v>
      </c>
      <c r="B8" s="142" t="s">
        <v>574</v>
      </c>
      <c r="C8" s="143" t="s">
        <v>43</v>
      </c>
      <c r="D8" s="153"/>
    </row>
    <row r="9" spans="1:4" ht="26.4">
      <c r="A9" s="152" t="s">
        <v>380</v>
      </c>
      <c r="B9" s="142" t="s">
        <v>574</v>
      </c>
      <c r="C9" s="143" t="s">
        <v>43</v>
      </c>
      <c r="D9" s="153"/>
    </row>
    <row r="10" spans="1:4" ht="26.4">
      <c r="A10" s="152" t="s">
        <v>381</v>
      </c>
      <c r="B10" s="142" t="s">
        <v>574</v>
      </c>
      <c r="C10" s="143" t="s">
        <v>43</v>
      </c>
      <c r="D10" s="153"/>
    </row>
    <row r="11" spans="1:4" ht="13.2">
      <c r="A11" s="145"/>
      <c r="B11" s="149"/>
      <c r="C11" s="150"/>
      <c r="D11" s="151"/>
    </row>
    <row r="12" spans="1:4" ht="13.2">
      <c r="A12" s="145"/>
      <c r="B12" s="146"/>
      <c r="C12" s="146"/>
      <c r="D12" s="147"/>
    </row>
    <row r="13" spans="1:4" ht="13.2">
      <c r="B13" s="146"/>
      <c r="C13" s="146"/>
      <c r="D13" s="147"/>
    </row>
    <row r="14" spans="1:4" ht="13.2">
      <c r="A14" s="145"/>
      <c r="B14" s="146"/>
      <c r="C14" s="146"/>
      <c r="D14" s="147"/>
    </row>
    <row r="16" spans="1:4" ht="13.2">
      <c r="A16" s="148" t="s">
        <v>570</v>
      </c>
    </row>
    <row r="18" spans="1:1">
      <c r="A18" s="37" t="s">
        <v>576</v>
      </c>
    </row>
    <row r="20" spans="1:1">
      <c r="A20" s="182" t="s">
        <v>577</v>
      </c>
    </row>
    <row r="21" spans="1:1">
      <c r="A21" s="182" t="s">
        <v>578</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9"/>
  <sheetViews>
    <sheetView workbookViewId="0">
      <selection activeCell="B4" sqref="B4"/>
    </sheetView>
  </sheetViews>
  <sheetFormatPr baseColWidth="10" defaultRowHeight="12.6"/>
  <cols>
    <col min="1" max="3" width="25.6328125" style="154" customWidth="1"/>
    <col min="4" max="4" width="49" style="154" customWidth="1"/>
    <col min="5" max="5" width="48.26953125" style="154" customWidth="1"/>
    <col min="6" max="16384" width="10.90625" style="154"/>
  </cols>
  <sheetData>
    <row r="1" spans="1:5" ht="13.2">
      <c r="A1" s="155" t="s">
        <v>51</v>
      </c>
      <c r="B1" s="155" t="s">
        <v>50</v>
      </c>
      <c r="C1" s="155" t="s">
        <v>52</v>
      </c>
      <c r="D1" s="140" t="s">
        <v>567</v>
      </c>
    </row>
    <row r="2" spans="1:5" ht="39.6">
      <c r="A2" s="156" t="s">
        <v>571</v>
      </c>
      <c r="B2" s="157" t="s">
        <v>363</v>
      </c>
      <c r="C2" s="158" t="s">
        <v>584</v>
      </c>
      <c r="D2" s="157" t="s">
        <v>603</v>
      </c>
    </row>
    <row r="3" spans="1:5" ht="39.6">
      <c r="A3" s="156" t="s">
        <v>582</v>
      </c>
      <c r="B3" s="157" t="s">
        <v>363</v>
      </c>
      <c r="C3" s="158" t="s">
        <v>583</v>
      </c>
      <c r="D3" s="157" t="s">
        <v>605</v>
      </c>
    </row>
    <row r="4" spans="1:5" ht="26.4">
      <c r="A4" s="156" t="s">
        <v>585</v>
      </c>
      <c r="B4" s="157" t="s">
        <v>674</v>
      </c>
      <c r="C4" s="158" t="s">
        <v>39</v>
      </c>
      <c r="D4" s="159"/>
    </row>
    <row r="5" spans="1:5" ht="13.2">
      <c r="A5" s="156" t="s">
        <v>586</v>
      </c>
      <c r="B5" s="157" t="s">
        <v>587</v>
      </c>
      <c r="C5" s="158" t="s">
        <v>39</v>
      </c>
      <c r="D5" s="159"/>
    </row>
    <row r="6" spans="1:5" ht="13.2">
      <c r="A6" s="156" t="s">
        <v>635</v>
      </c>
      <c r="B6" s="157" t="s">
        <v>636</v>
      </c>
      <c r="C6" s="161" t="s">
        <v>589</v>
      </c>
      <c r="D6" s="160" t="s">
        <v>633</v>
      </c>
    </row>
    <row r="7" spans="1:5" ht="26.4">
      <c r="A7" s="160" t="s">
        <v>588</v>
      </c>
      <c r="B7" s="157" t="s">
        <v>637</v>
      </c>
      <c r="C7" s="161" t="s">
        <v>589</v>
      </c>
      <c r="D7" s="160" t="s">
        <v>634</v>
      </c>
    </row>
    <row r="8" spans="1:5" ht="13.2">
      <c r="A8" s="147"/>
      <c r="B8" s="146"/>
      <c r="C8" s="146"/>
      <c r="D8" s="146"/>
      <c r="E8" s="147"/>
    </row>
    <row r="9" spans="1:5" ht="13.2">
      <c r="A9" s="147"/>
      <c r="B9" s="146"/>
      <c r="C9" s="146"/>
      <c r="D9" s="146"/>
      <c r="E9" s="147"/>
    </row>
    <row r="10" spans="1:5" ht="13.2">
      <c r="A10" s="147"/>
      <c r="B10" s="146"/>
      <c r="C10" s="146"/>
      <c r="D10" s="146"/>
      <c r="E10" s="147"/>
    </row>
    <row r="11" spans="1:5" ht="13.2">
      <c r="A11" s="162" t="s">
        <v>570</v>
      </c>
      <c r="B11" s="146"/>
      <c r="C11" s="146"/>
      <c r="D11" s="146"/>
      <c r="E11" s="147"/>
    </row>
    <row r="12" spans="1:5" ht="13.2">
      <c r="A12" s="147"/>
      <c r="B12" s="146"/>
      <c r="C12" s="146"/>
      <c r="D12" s="146"/>
      <c r="E12" s="147"/>
    </row>
    <row r="13" spans="1:5" ht="13.2">
      <c r="A13" s="147"/>
      <c r="B13" s="146"/>
      <c r="C13" s="146"/>
      <c r="D13" s="146"/>
      <c r="E13" s="147"/>
    </row>
    <row r="15" spans="1:5">
      <c r="A15" s="37" t="s">
        <v>590</v>
      </c>
    </row>
    <row r="18" spans="1:5" ht="15.6">
      <c r="A18" s="163" t="s">
        <v>613</v>
      </c>
      <c r="B18" s="280" t="s">
        <v>632</v>
      </c>
      <c r="C18" s="280"/>
    </row>
    <row r="19" spans="1:5" ht="15.6">
      <c r="A19" s="164" t="s">
        <v>614</v>
      </c>
      <c r="B19" s="279" t="s">
        <v>615</v>
      </c>
      <c r="C19" s="279"/>
    </row>
    <row r="20" spans="1:5" ht="15.6">
      <c r="A20" s="164" t="s">
        <v>616</v>
      </c>
      <c r="B20" s="279" t="s">
        <v>617</v>
      </c>
      <c r="C20" s="279"/>
    </row>
    <row r="21" spans="1:5" ht="15.6">
      <c r="A21" s="164" t="s">
        <v>618</v>
      </c>
      <c r="B21" s="279" t="s">
        <v>619</v>
      </c>
      <c r="C21" s="279"/>
    </row>
    <row r="22" spans="1:5" ht="15.6">
      <c r="A22" s="164" t="s">
        <v>620</v>
      </c>
      <c r="B22" s="279" t="s">
        <v>621</v>
      </c>
      <c r="C22" s="279"/>
    </row>
    <row r="23" spans="1:5" ht="15.6">
      <c r="A23" s="164" t="s">
        <v>622</v>
      </c>
      <c r="B23" s="279" t="s">
        <v>628</v>
      </c>
      <c r="C23" s="279"/>
    </row>
    <row r="24" spans="1:5" ht="15.6">
      <c r="A24" s="164" t="s">
        <v>623</v>
      </c>
      <c r="B24" s="6" t="s">
        <v>629</v>
      </c>
    </row>
    <row r="25" spans="1:5" ht="15.6">
      <c r="A25" s="164" t="s">
        <v>624</v>
      </c>
      <c r="B25" s="6" t="s">
        <v>630</v>
      </c>
      <c r="C25" s="191"/>
      <c r="D25" s="191"/>
      <c r="E25" s="191"/>
    </row>
    <row r="26" spans="1:5" ht="15.6">
      <c r="A26" s="164" t="s">
        <v>625</v>
      </c>
      <c r="B26" s="279" t="s">
        <v>631</v>
      </c>
      <c r="C26" s="279"/>
      <c r="D26" s="279"/>
      <c r="E26" s="191"/>
    </row>
    <row r="27" spans="1:5" ht="15.6">
      <c r="A27" s="164"/>
      <c r="B27" s="191"/>
      <c r="C27" s="191"/>
      <c r="D27" s="191"/>
      <c r="E27" s="191"/>
    </row>
    <row r="28" spans="1:5" ht="15.6">
      <c r="A28" s="164" t="s">
        <v>626</v>
      </c>
      <c r="B28" s="279" t="s">
        <v>627</v>
      </c>
      <c r="C28" s="279"/>
    </row>
    <row r="29" spans="1:5">
      <c r="A29" s="164"/>
    </row>
  </sheetData>
  <mergeCells count="8">
    <mergeCell ref="B23:C23"/>
    <mergeCell ref="B26:D26"/>
    <mergeCell ref="B28:C28"/>
    <mergeCell ref="B18:C18"/>
    <mergeCell ref="B19:C19"/>
    <mergeCell ref="B20:C20"/>
    <mergeCell ref="B21:C21"/>
    <mergeCell ref="B22:C2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workbookViewId="0">
      <selection activeCell="B6" sqref="B6"/>
    </sheetView>
  </sheetViews>
  <sheetFormatPr baseColWidth="10" defaultRowHeight="12.6"/>
  <cols>
    <col min="1" max="1" width="39.453125" style="154" customWidth="1"/>
    <col min="2" max="2" width="25.6328125" style="154" customWidth="1"/>
    <col min="3" max="3" width="24.453125" style="154" customWidth="1"/>
    <col min="4" max="4" width="48.90625" style="154" customWidth="1"/>
    <col min="5" max="16384" width="10.90625" style="154"/>
  </cols>
  <sheetData>
    <row r="1" spans="1:5" ht="13.2">
      <c r="A1" s="139" t="s">
        <v>51</v>
      </c>
      <c r="B1" s="140" t="s">
        <v>50</v>
      </c>
      <c r="C1" s="140" t="s">
        <v>52</v>
      </c>
      <c r="D1" s="140" t="s">
        <v>567</v>
      </c>
    </row>
    <row r="2" spans="1:5" ht="39.6">
      <c r="A2" s="141" t="s">
        <v>571</v>
      </c>
      <c r="B2" s="142" t="s">
        <v>363</v>
      </c>
      <c r="C2" s="143" t="s">
        <v>39</v>
      </c>
      <c r="D2" s="144" t="s">
        <v>604</v>
      </c>
    </row>
    <row r="3" spans="1:5" ht="39.6">
      <c r="A3" s="156" t="s">
        <v>582</v>
      </c>
      <c r="B3" s="157" t="s">
        <v>363</v>
      </c>
      <c r="C3" s="161" t="s">
        <v>39</v>
      </c>
      <c r="D3" s="157" t="s">
        <v>602</v>
      </c>
      <c r="E3" s="157"/>
    </row>
    <row r="4" spans="1:5" ht="52.8">
      <c r="A4" s="141" t="s">
        <v>47</v>
      </c>
      <c r="B4" s="142" t="s">
        <v>458</v>
      </c>
      <c r="C4" s="143" t="s">
        <v>39</v>
      </c>
      <c r="D4" s="144" t="s">
        <v>686</v>
      </c>
    </row>
    <row r="5" spans="1:5" ht="30" customHeight="1">
      <c r="A5" s="141" t="s">
        <v>609</v>
      </c>
      <c r="B5" s="142" t="s">
        <v>610</v>
      </c>
      <c r="C5" s="143" t="s">
        <v>39</v>
      </c>
      <c r="D5" s="144"/>
    </row>
    <row r="6" spans="1:5" ht="30" customHeight="1">
      <c r="A6" s="141" t="s">
        <v>611</v>
      </c>
      <c r="B6" s="157" t="s">
        <v>574</v>
      </c>
      <c r="C6" s="161" t="s">
        <v>703</v>
      </c>
      <c r="D6" s="144" t="s">
        <v>612</v>
      </c>
    </row>
    <row r="7" spans="1:5" ht="52.8">
      <c r="A7" s="141" t="s">
        <v>190</v>
      </c>
      <c r="B7" s="142" t="s">
        <v>575</v>
      </c>
      <c r="C7" s="143" t="s">
        <v>39</v>
      </c>
      <c r="D7" s="144" t="s">
        <v>568</v>
      </c>
    </row>
    <row r="8" spans="1:5" ht="26.4">
      <c r="A8" s="141" t="s">
        <v>177</v>
      </c>
      <c r="B8" s="142" t="s">
        <v>363</v>
      </c>
      <c r="C8" s="143" t="s">
        <v>39</v>
      </c>
      <c r="D8" s="144" t="s">
        <v>580</v>
      </c>
    </row>
    <row r="9" spans="1:5" ht="13.2">
      <c r="A9" s="141" t="s">
        <v>592</v>
      </c>
      <c r="B9" s="142" t="s">
        <v>587</v>
      </c>
      <c r="C9" s="143" t="s">
        <v>39</v>
      </c>
      <c r="D9" s="144" t="s">
        <v>593</v>
      </c>
    </row>
    <row r="10" spans="1:5" ht="26.4">
      <c r="A10" s="141" t="s">
        <v>573</v>
      </c>
      <c r="B10" s="142" t="s">
        <v>569</v>
      </c>
      <c r="C10" s="143" t="s">
        <v>43</v>
      </c>
      <c r="D10" s="144"/>
    </row>
    <row r="11" spans="1:5" ht="26.4">
      <c r="A11" s="152" t="s">
        <v>379</v>
      </c>
      <c r="B11" s="142" t="s">
        <v>574</v>
      </c>
      <c r="C11" s="143" t="s">
        <v>43</v>
      </c>
      <c r="D11" s="153"/>
    </row>
    <row r="12" spans="1:5" ht="26.4">
      <c r="A12" s="152" t="s">
        <v>380</v>
      </c>
      <c r="B12" s="142" t="s">
        <v>574</v>
      </c>
      <c r="C12" s="143" t="s">
        <v>43</v>
      </c>
      <c r="D12" s="153"/>
    </row>
    <row r="13" spans="1:5" ht="26.4">
      <c r="A13" s="152" t="s">
        <v>381</v>
      </c>
      <c r="B13" s="142" t="s">
        <v>574</v>
      </c>
      <c r="C13" s="143" t="s">
        <v>43</v>
      </c>
      <c r="D13" s="153"/>
    </row>
    <row r="14" spans="1:5" ht="13.2">
      <c r="A14" s="145"/>
      <c r="B14" s="149"/>
      <c r="C14" s="150"/>
      <c r="D14" s="151"/>
    </row>
    <row r="15" spans="1:5" ht="13.2">
      <c r="A15" s="145"/>
      <c r="B15" s="146"/>
      <c r="C15" s="146"/>
      <c r="D15" s="147"/>
    </row>
    <row r="16" spans="1:5" ht="13.2">
      <c r="B16" s="146"/>
      <c r="C16" s="146"/>
      <c r="D16" s="147"/>
    </row>
    <row r="17" spans="1:4" ht="13.2">
      <c r="A17" s="145"/>
      <c r="B17" s="146"/>
      <c r="C17" s="146"/>
      <c r="D17" s="147"/>
    </row>
    <row r="19" spans="1:4" ht="13.2">
      <c r="A19" s="148" t="s">
        <v>570</v>
      </c>
    </row>
    <row r="21" spans="1:4">
      <c r="A21" s="37" t="s">
        <v>591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2"/>
  <sheetViews>
    <sheetView workbookViewId="0">
      <selection activeCell="C9" sqref="C9"/>
    </sheetView>
  </sheetViews>
  <sheetFormatPr baseColWidth="10" defaultRowHeight="12.6"/>
  <cols>
    <col min="1" max="1" width="39.453125" style="154" customWidth="1"/>
    <col min="2" max="2" width="25.6328125" style="154" customWidth="1"/>
    <col min="3" max="3" width="10.6328125" style="154" customWidth="1"/>
    <col min="4" max="4" width="48.90625" style="154" customWidth="1"/>
    <col min="5" max="16384" width="10.90625" style="154"/>
  </cols>
  <sheetData>
    <row r="1" spans="1:5" ht="13.2">
      <c r="A1" s="139" t="s">
        <v>51</v>
      </c>
      <c r="B1" s="140" t="s">
        <v>50</v>
      </c>
      <c r="C1" s="140" t="s">
        <v>52</v>
      </c>
      <c r="D1" s="140" t="s">
        <v>567</v>
      </c>
    </row>
    <row r="2" spans="1:5" ht="39.6">
      <c r="A2" s="141" t="s">
        <v>571</v>
      </c>
      <c r="B2" s="142" t="s">
        <v>363</v>
      </c>
      <c r="C2" s="143" t="s">
        <v>39</v>
      </c>
      <c r="D2" s="144" t="s">
        <v>603</v>
      </c>
    </row>
    <row r="3" spans="1:5" ht="39.6">
      <c r="A3" s="156" t="s">
        <v>582</v>
      </c>
      <c r="B3" s="157" t="s">
        <v>363</v>
      </c>
      <c r="C3" s="161" t="s">
        <v>39</v>
      </c>
      <c r="D3" s="157" t="s">
        <v>602</v>
      </c>
      <c r="E3" s="157"/>
    </row>
    <row r="4" spans="1:5" ht="66">
      <c r="A4" s="141" t="s">
        <v>47</v>
      </c>
      <c r="B4" s="142" t="s">
        <v>458</v>
      </c>
      <c r="C4" s="143" t="s">
        <v>39</v>
      </c>
      <c r="D4" s="144" t="s">
        <v>579</v>
      </c>
    </row>
    <row r="5" spans="1:5" ht="52.8">
      <c r="A5" s="141" t="s">
        <v>190</v>
      </c>
      <c r="B5" s="142" t="s">
        <v>575</v>
      </c>
      <c r="C5" s="143" t="s">
        <v>39</v>
      </c>
      <c r="D5" s="144" t="s">
        <v>568</v>
      </c>
    </row>
    <row r="6" spans="1:5" ht="26.4">
      <c r="A6" s="141" t="s">
        <v>177</v>
      </c>
      <c r="B6" s="142" t="s">
        <v>363</v>
      </c>
      <c r="C6" s="143" t="s">
        <v>39</v>
      </c>
      <c r="D6" s="144" t="s">
        <v>580</v>
      </c>
    </row>
    <row r="7" spans="1:5" ht="13.2">
      <c r="A7" s="141" t="s">
        <v>572</v>
      </c>
      <c r="B7" s="142" t="s">
        <v>587</v>
      </c>
      <c r="C7" s="143" t="s">
        <v>39</v>
      </c>
      <c r="D7" s="144" t="s">
        <v>581</v>
      </c>
    </row>
    <row r="8" spans="1:5" ht="26.4">
      <c r="A8" s="141" t="s">
        <v>573</v>
      </c>
      <c r="B8" s="142" t="s">
        <v>569</v>
      </c>
      <c r="C8" s="143" t="s">
        <v>43</v>
      </c>
      <c r="D8" s="144"/>
    </row>
    <row r="9" spans="1:5" ht="26.4">
      <c r="A9" s="152" t="s">
        <v>379</v>
      </c>
      <c r="B9" s="142" t="s">
        <v>574</v>
      </c>
      <c r="C9" s="143" t="s">
        <v>43</v>
      </c>
      <c r="D9" s="153"/>
    </row>
    <row r="10" spans="1:5" ht="26.4">
      <c r="A10" s="152" t="s">
        <v>380</v>
      </c>
      <c r="B10" s="142" t="s">
        <v>574</v>
      </c>
      <c r="C10" s="143" t="s">
        <v>43</v>
      </c>
      <c r="D10" s="153"/>
    </row>
    <row r="11" spans="1:5" ht="26.4">
      <c r="A11" s="152" t="s">
        <v>381</v>
      </c>
      <c r="B11" s="142" t="s">
        <v>574</v>
      </c>
      <c r="C11" s="143" t="s">
        <v>43</v>
      </c>
      <c r="D11" s="153"/>
    </row>
    <row r="12" spans="1:5" ht="13.2">
      <c r="A12" s="141" t="s">
        <v>594</v>
      </c>
      <c r="B12" s="142" t="s">
        <v>587</v>
      </c>
      <c r="C12" s="143" t="s">
        <v>39</v>
      </c>
      <c r="D12" s="144" t="s">
        <v>595</v>
      </c>
    </row>
    <row r="13" spans="1:5" ht="13.2">
      <c r="A13" s="145"/>
      <c r="B13" s="146"/>
      <c r="C13" s="146"/>
      <c r="D13" s="147"/>
    </row>
    <row r="14" spans="1:5" ht="13.2">
      <c r="B14" s="146"/>
      <c r="C14" s="146"/>
      <c r="D14" s="147"/>
    </row>
    <row r="15" spans="1:5" ht="13.2">
      <c r="A15" s="145"/>
      <c r="B15" s="146"/>
      <c r="C15" s="146"/>
      <c r="D15" s="147"/>
    </row>
    <row r="17" spans="1:1" ht="13.2">
      <c r="A17" s="148" t="s">
        <v>570</v>
      </c>
    </row>
    <row r="19" spans="1:1">
      <c r="A19" s="37" t="s">
        <v>597</v>
      </c>
    </row>
    <row r="21" spans="1:1">
      <c r="A21" s="182" t="s">
        <v>577</v>
      </c>
    </row>
    <row r="22" spans="1:1">
      <c r="A22" s="182" t="s">
        <v>578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26</vt:i4>
      </vt:variant>
      <vt:variant>
        <vt:lpstr>Plages nommées</vt:lpstr>
      </vt:variant>
      <vt:variant>
        <vt:i4>3</vt:i4>
      </vt:variant>
    </vt:vector>
  </HeadingPairs>
  <TitlesOfParts>
    <vt:vector size="29" baseType="lpstr">
      <vt:lpstr>Légende</vt:lpstr>
      <vt:lpstr>Règles de nommage</vt:lpstr>
      <vt:lpstr>Synthèse</vt:lpstr>
      <vt:lpstr> Dictionnaire données</vt:lpstr>
      <vt:lpstr>IPE_V3.3</vt:lpstr>
      <vt:lpstr>Cmd_PB</vt:lpstr>
      <vt:lpstr>AR_Cmd_PB</vt:lpstr>
      <vt:lpstr>CR_Cmd_PB</vt:lpstr>
      <vt:lpstr>Annulation_PB</vt:lpstr>
      <vt:lpstr>AR_Annulation_PB</vt:lpstr>
      <vt:lpstr>Cmd_ExtU_PM</vt:lpstr>
      <vt:lpstr>AR_Cmd_ExtU_PM</vt:lpstr>
      <vt:lpstr>CR_Cmd_ExtU_PM</vt:lpstr>
      <vt:lpstr>CR_MAD_Pm_V3.3</vt:lpstr>
      <vt:lpstr>DeltaIPE3.3</vt:lpstr>
      <vt:lpstr>CPN_V3.3</vt:lpstr>
      <vt:lpstr>DeltaCPN_V3.3</vt:lpstr>
      <vt:lpstr>Cmd_Info_Pm_V3.3</vt:lpstr>
      <vt:lpstr>AR_Cmd_Info_Pm_V3.3</vt:lpstr>
      <vt:lpstr>AR MAD PM V3.3</vt:lpstr>
      <vt:lpstr>Notif_Interv_Prev_V3.3</vt:lpstr>
      <vt:lpstr>CR_InfoSyndic_V3.3</vt:lpstr>
      <vt:lpstr>Notif_Adduction_V3.3</vt:lpstr>
      <vt:lpstr>CR_NotifAdduction_V3.3</vt:lpstr>
      <vt:lpstr>Cmd_AnnRes_Pm_V3.3</vt:lpstr>
      <vt:lpstr>CR_Annulation_Pm_V3.3</vt:lpstr>
      <vt:lpstr>'Règles de nommage'!_Toc242269508</vt:lpstr>
      <vt:lpstr>CR_MAD_Pm_V3.3!Zone_d_impression</vt:lpstr>
      <vt:lpstr>Légende!Zone_d_impression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CG</dc:creator>
  <cp:lastModifiedBy>Corinne GERARD</cp:lastModifiedBy>
  <cp:lastPrinted>2015-11-12T14:32:46Z</cp:lastPrinted>
  <dcterms:created xsi:type="dcterms:W3CDTF">2009-06-29T09:37:05Z</dcterms:created>
  <dcterms:modified xsi:type="dcterms:W3CDTF">2025-01-29T17:14:09Z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